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38" documentId="120_S{2AC9BD13-BADA-5192-A53E-5A8FF88502F6}" xr6:coauthVersionLast="47" xr6:coauthVersionMax="47" xr10:uidLastSave="{FAC8EBE1-518A-4AC0-A7DD-0B313682401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<sst xmlns="http://schemas.openxmlformats.org/spreadsheetml/2006/main" count="180293" uniqueCount="39129">
  <si>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</si>
  <si>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</si>
  <si>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</si>
  <si>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</si>
  <si>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</si>
  <si>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</si>
  <si>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</si>
  <si>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</si>
  <si>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</si>
  <si>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</si>
  <si>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</si>
  <si>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</si>
  <si>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</si>
  <si>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</si>
  <si>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</si>
  <si>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</si>
  <si>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</si>
  <si>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</si>
  <si>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</si>
  <si>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</si>
  <si>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</si>
  <si>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</si>
  <si>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</si>
  <si>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</si>
  <si>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</si>
  <si>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</si>
  <si>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</si>
  <si>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</si>
  <si>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</si>
  <si>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</si>
  <si>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</si>
  <si>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</si>
  <si>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</si>
  <si>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</si>
  <si>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</si>
  <si>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</si>
  <si>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</si>
  <si>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</si>
  <si>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</si>
  <si>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</si>
  <si>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</si>
  <si>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</si>
  <si>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</si>
  <si>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</si>
  <si>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</si>
  <si>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</si>
  <si>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</si>
  <si>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</si>
  <si>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</si>
  <si>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</si>
  <si>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</si>
  <si>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</si>
  <si>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</si>
  <si>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</si>
  <si>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</si>
  <si>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</si>
  <si>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</si>
  <si>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</si>
  <si>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</si>
  <si>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</si>
  <si>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</si>
  <si>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</si>
  <si>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</si>
  <si>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</si>
  <si>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</si>
  <si>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</si>
  <si>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</si>
  <si>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</si>
  <si>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</si>
  <si>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</si>
  <si>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</si>
  <si>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</si>
  <si>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</si>
  <si>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</si>
  <si>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</si>
  <si>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</si>
  <si>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</si>
  <si>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</si>
  <si>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</si>
  <si>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</si>
  <si>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</si>
  <si>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</si>
  <si>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</si>
  <si>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</si>
  <si>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</si>
  <si>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</si>
  <si>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</si>
  <si>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</si>
  <si>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</si>
  <si>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</si>
  <si>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</si>
  <si>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</si>
  <si>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</si>
  <si>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</si>
  <si>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</si>
  <si>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</si>
  <si>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</si>
  <si>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</si>
  <si>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</si>
  <si>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</si>
  <si>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</si>
  <si>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</si>
  <si>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</si>
  <si>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</si>
  <si>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</si>
  <si>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</si>
  <si>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</si>
  <si>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</si>
  <si>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</si>
  <si>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</si>
  <si>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</si>
  <si>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</si>
  <si>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</si>
  <si>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</si>
  <si>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</si>
  <si>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</si>
  <si>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</si>
  <si>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</si>
  <si>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</si>
  <si>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</si>
  <si>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</si>
  <si>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</si>
  <si>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</si>
  <si>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</si>
  <si>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</si>
  <si>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</si>
  <si>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</si>
  <si>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</si>
  <si>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</si>
  <si>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</si>
  <si>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</si>
  <si>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</si>
  <si>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</si>
  <si>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</si>
  <si>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</si>
  <si>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</si>
  <si>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</si>
  <si>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</si>
  <si>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</si>
  <si>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</si>
  <si>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</si>
  <si>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</si>
  <si>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</si>
  <si>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</si>
  <si>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</si>
  <si>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</si>
  <si>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</si>
  <si>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</si>
  <si>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</si>
  <si>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</si>
  <si>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</si>
  <si>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</si>
  <si>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</si>
  <si>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</si>
  <si>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</si>
  <si>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</si>
  <si>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</si>
  <si>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</si>
  <si>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</si>
  <si>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</si>
  <si>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</si>
  <si>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</si>
  <si>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</si>
  <si>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</si>
  <si>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</si>
  <si>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</si>
  <si>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</si>
  <si>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</si>
  <si>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</si>
  <si>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</si>
  <si>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</si>
  <si>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</si>
  <si>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</si>
  <si>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</si>
  <si>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</si>
  <si>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</si>
  <si>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</si>
  <si>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</si>
  <si>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</si>
  <si>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</si>
  <si>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</si>
  <si>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</si>
  <si>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</si>
  <si>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</si>
  <si>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</si>
  <si>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</si>
  <si>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</si>
  <si>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</si>
  <si>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</si>
  <si>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</si>
  <si>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</si>
  <si>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</si>
  <si>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</si>
  <si>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</si>
  <si>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</si>
  <si>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</si>
  <si>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</si>
  <si>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</si>
  <si>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</si>
  <si>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</si>
  <si>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</si>
  <si>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</si>
  <si>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</si>
  <si>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</si>
  <si>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</si>
  <si>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</si>
  <si>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</si>
  <si>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</si>
  <si>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</si>
  <si>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</si>
  <si>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</si>
  <si>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</si>
  <si>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</si>
  <si>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</si>
  <si>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</si>
  <si>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</si>
  <si>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</si>
  <si>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</si>
  <si>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</si>
  <si>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</si>
  <si>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</si>
  <si>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</si>
  <si>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</si>
  <si>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</si>
  <si>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</si>
  <si>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</si>
  <si>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</si>
  <si>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</si>
  <si>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</si>
  <si>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</si>
  <si>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</si>
  <si>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</si>
  <si>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</si>
  <si>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</si>
  <si>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</si>
  <si>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</si>
  <si>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</si>
  <si>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</si>
  <si>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</si>
  <si>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</si>
  <si>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</si>
  <si>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</si>
  <si>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</si>
  <si>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</si>
  <si>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</si>
  <si>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</si>
  <si>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</si>
  <si>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</si>
  <si>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</si>
  <si>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</si>
  <si>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</si>
  <si>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</si>
  <si>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</si>
  <si>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</si>
  <si>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</si>
  <si>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</si>
  <si>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</si>
  <si>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</si>
  <si>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</si>
  <si>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</si>
  <si>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</si>
  <si>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</si>
  <si>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</si>
  <si>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</si>
  <si>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</si>
  <si>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</si>
  <si>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</si>
  <si>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</si>
  <si>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</si>
  <si>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</si>
  <si>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</si>
  <si>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</si>
  <si>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</si>
  <si>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</si>
  <si>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</si>
  <si>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</si>
  <si>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</si>
  <si>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</si>
  <si>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</si>
  <si>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</si>
  <si>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</si>
  <si>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</si>
  <si>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</si>
  <si>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</si>
  <si>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</si>
  <si>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</si>
  <si>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</si>
  <si>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</si>
  <si>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</si>
  <si>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</si>
  <si>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</si>
  <si>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</si>
  <si>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</si>
  <si>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</si>
  <si>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</si>
  <si>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</si>
  <si>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</si>
  <si>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</si>
  <si>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</si>
  <si>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</si>
  <si>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</si>
  <si>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</si>
  <si>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</si>
  <si>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</si>
  <si>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</si>
  <si>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</si>
  <si>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</si>
  <si>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</si>
  <si>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</si>
  <si>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</si>
  <si>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</si>
  <si>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</si>
  <si>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</si>
  <si>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</si>
  <si>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</si>
  <si>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</si>
  <si>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</si>
  <si>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</si>
  <si>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</si>
  <si>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</si>
  <si>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</si>
  <si>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</si>
  <si>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</si>
  <si>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</si>
  <si>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</si>
  <si>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</si>
  <si>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</si>
  <si>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</si>
  <si>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</si>
  <si>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</si>
  <si>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</si>
  <si>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</si>
  <si>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</si>
  <si>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</si>
  <si>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</si>
  <si>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</si>
  <si>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</si>
  <si>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</si>
  <si>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</si>
  <si>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</si>
  <si>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</si>
  <si>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</si>
  <si>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</si>
  <si>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</si>
  <si>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</si>
  <si>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</si>
  <si>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</si>
  <si>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</si>
  <si>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</si>
  <si>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</si>
  <si>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</si>
  <si>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</si>
  <si>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</si>
  <si>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</si>
  <si>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</si>
  <si>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</si>
  <si>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</si>
  <si>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</si>
  <si>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</si>
  <si>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</si>
  <si>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</si>
  <si>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</si>
  <si>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</si>
  <si>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</si>
  <si>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</si>
  <si>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</si>
  <si>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</si>
  <si>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</si>
  <si>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</si>
  <si>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</si>
  <si>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</si>
  <si>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</si>
  <si>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</si>
  <si>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</si>
  <si>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</si>
  <si>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</si>
  <si>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</si>
  <si>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</si>
  <si>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</si>
  <si>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</si>
  <si>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</si>
  <si>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</si>
  <si>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</si>
  <si>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</si>
  <si>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</si>
  <si>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</si>
  <si>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</si>
  <si>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</si>
  <si>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</si>
  <si>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</si>
  <si>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</si>
  <si>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</si>
  <si>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</si>
  <si>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</si>
  <si>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</si>
  <si>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</si>
  <si>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</si>
  <si>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</si>
  <si>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</si>
  <si>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</si>
  <si>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</si>
  <si>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</si>
  <si>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</si>
  <si>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</si>
  <si>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</si>
  <si>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</si>
  <si>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</si>
  <si>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</si>
  <si>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</si>
  <si>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</si>
  <si>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</si>
  <si>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</si>
  <si>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</si>
  <si>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</si>
  <si>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</si>
  <si>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</si>
  <si>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</si>
  <si>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</si>
  <si>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</si>
  <si>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</si>
  <si>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</si>
  <si>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</si>
  <si>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</si>
  <si>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</si>
  <si>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</si>
  <si>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</si>
  <si>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</si>
  <si>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</si>
  <si>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</si>
  <si>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</si>
  <si>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</si>
  <si>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</si>
  <si>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</si>
  <si>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</si>
  <si>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</si>
  <si>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</si>
  <si>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</si>
  <si>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</si>
  <si>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</si>
  <si>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</si>
  <si>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</si>
  <si>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</si>
  <si>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</si>
  <si>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</si>
  <si>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</si>
  <si>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</si>
  <si>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</si>
  <si>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</si>
  <si>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</si>
  <si>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</si>
  <si>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</si>
  <si>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</si>
  <si>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</si>
  <si>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</si>
  <si>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</si>
  <si>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</si>
  <si>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</si>
  <si>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</si>
  <si>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</si>
  <si>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</si>
  <si>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</si>
  <si>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</si>
  <si>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</si>
  <si>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</si>
  <si>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</si>
  <si>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</si>
  <si>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</si>
  <si>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</si>
  <si>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</si>
  <si>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</si>
  <si>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</si>
  <si>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</si>
  <si>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</si>
  <si>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</si>
  <si>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</si>
  <si>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</si>
  <si>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</si>
  <si>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</si>
  <si>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</si>
  <si>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</si>
  <si>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</si>
  <si>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</si>
  <si>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</si>
  <si>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</si>
  <si>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</si>
  <si>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</si>
  <si>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</si>
  <si>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</si>
  <si>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</si>
  <si>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</si>
  <si>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</si>
  <si>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</si>
  <si>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</si>
  <si>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</si>
  <si>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</si>
  <si>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</si>
  <si>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</si>
  <si>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</si>
  <si>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</si>
  <si>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</si>
  <si>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</si>
  <si>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</si>
  <si>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</si>
  <si>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</si>
  <si>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</si>
  <si>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</si>
  <si>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</si>
  <si>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</si>
  <si>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</si>
  <si>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</si>
  <si>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</si>
  <si>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</si>
  <si>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</si>
  <si>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</si>
  <si>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</si>
  <si>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</si>
  <si>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</si>
  <si>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</si>
  <si>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</si>
  <si>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</si>
  <si>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</si>
  <si>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</si>
  <si>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</si>
  <si>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</si>
  <si>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</si>
  <si>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</si>
  <si>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</si>
  <si>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</si>
  <si>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</si>
  <si>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</si>
  <si>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</si>
  <si>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</si>
  <si>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</si>
  <si>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</si>
  <si>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</si>
  <si>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</si>
  <si>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</si>
  <si>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</si>
  <si>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</si>
  <si>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</si>
  <si>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</si>
  <si>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</si>
  <si>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</si>
  <si>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</si>
  <si>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</si>
  <si>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</si>
  <si>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</si>
  <si>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</si>
  <si>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</si>
  <si>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</si>
  <si>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</si>
  <si>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</si>
  <si>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</si>
  <si>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</si>
  <si>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</si>
  <si>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</si>
  <si>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</si>
  <si>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</si>
  <si>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</si>
  <si>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</si>
  <si>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</si>
  <si>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</si>
  <si>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</si>
  <si>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</si>
  <si>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</si>
  <si>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</si>
  <si>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</si>
  <si>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</si>
  <si>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</si>
  <si>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</si>
  <si>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</si>
  <si>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</si>
  <si>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</si>
  <si>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</si>
  <si>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</si>
  <si>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</si>
  <si>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</si>
  <si>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</si>
  <si>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</si>
  <si>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</si>
  <si>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</si>
  <si>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</si>
  <si>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</si>
  <si>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</si>
  <si>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</si>
  <si>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</si>
  <si>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</si>
  <si>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</si>
  <si>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</si>
  <si>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</si>
  <si>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</si>
  <si>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</si>
  <si>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</si>
  <si>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</si>
  <si>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</si>
  <si>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</si>
  <si>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</si>
  <si>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</si>
  <si>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</si>
  <si>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</si>
  <si>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</si>
  <si>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</si>
  <si>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</si>
  <si>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</si>
  <si>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</si>
  <si>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</si>
  <si>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</si>
  <si>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</si>
  <si>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</si>
  <si>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</si>
  <si>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</si>
  <si>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</si>
  <si>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</si>
  <si>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</si>
  <si>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</si>
  <si>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</si>
  <si>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</si>
  <si>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</si>
  <si>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</si>
  <si>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</si>
  <si>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</si>
  <si>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</si>
  <si>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</si>
  <si>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</si>
  <si>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</si>
  <si>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</si>
  <si>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</si>
  <si>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</si>
  <si>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</si>
  <si>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</si>
  <si>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</si>
  <si>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</si>
  <si>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</si>
  <si>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</si>
  <si>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</si>
  <si>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</si>
  <si>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</si>
  <si>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</si>
  <si>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</si>
  <si>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</si>
  <si>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</si>
  <si>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</si>
  <si>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</si>
  <si>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</si>
  <si>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</si>
  <si>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</si>
  <si>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</si>
  <si>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</si>
  <si>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</si>
  <si>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</si>
  <si>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</si>
  <si>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</si>
  <si>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</si>
  <si>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</si>
  <si>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</si>
  <si>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</si>
  <si>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</si>
  <si>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</si>
  <si>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</si>
  <si>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</si>
  <si>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</si>
  <si>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</si>
  <si>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</si>
  <si>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</si>
  <si>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</si>
  <si>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</si>
  <si>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</si>
  <si>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</si>
  <si>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</si>
  <si>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</si>
  <si>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</si>
  <si>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</si>
  <si>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</si>
  <si>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</si>
  <si>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</si>
  <si>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</si>
  <si>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</si>
  <si>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</si>
  <si>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</si>
  <si>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</si>
  <si>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</si>
  <si>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</si>
  <si>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</si>
  <si>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</si>
  <si>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</si>
  <si>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</si>
  <si>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</si>
  <si>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</si>
  <si>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</si>
  <si>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</si>
  <si>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</si>
  <si>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</si>
  <si>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</si>
  <si>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</si>
  <si>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</si>
  <si>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</si>
  <si>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</si>
  <si>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</si>
  <si>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</si>
  <si>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</si>
  <si>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</si>
  <si>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</si>
  <si>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</si>
  <si>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</si>
  <si>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</si>
  <si>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</si>
  <si>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</si>
  <si>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</si>
  <si>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</si>
  <si>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</si>
  <si>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</si>
  <si>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</si>
  <si>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</si>
  <si>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</si>
  <si>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</si>
  <si>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</si>
  <si>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</si>
  <si>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</si>
  <si>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</si>
  <si>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</si>
  <si>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</si>
  <si>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</si>
  <si>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</si>
  <si>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</si>
  <si>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</si>
  <si>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</si>
  <si>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</si>
  <si>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</si>
  <si>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</si>
  <si>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</si>
  <si>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</si>
  <si>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</si>
  <si>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</si>
  <si>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</si>
  <si>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</si>
  <si>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</si>
  <si>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</si>
  <si>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</si>
  <si>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</si>
  <si>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</si>
  <si>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</si>
  <si>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</si>
  <si>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</si>
  <si>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</si>
  <si>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</si>
  <si>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</si>
  <si>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</si>
  <si>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</si>
  <si>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</si>
  <si>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</si>
  <si>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</si>
  <si>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</si>
  <si>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</si>
  <si>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</si>
  <si>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</si>
  <si>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</si>
  <si>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</si>
  <si>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</si>
  <si>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</si>
  <si>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</si>
  <si>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</si>
  <si>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</si>
  <si>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</si>
  <si>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</si>
  <si>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</si>
  <si>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</si>
  <si>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</si>
  <si>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</si>
  <si>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</si>
  <si>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</si>
  <si>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</si>
  <si>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</si>
  <si>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</si>
  <si>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</si>
  <si>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</si>
  <si>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</si>
  <si>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</si>
  <si>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</si>
  <si>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</si>
  <si>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</si>
  <si>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</si>
  <si>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</si>
  <si>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</si>
  <si>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</si>
  <si>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</si>
  <si>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</si>
  <si>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</si>
  <si>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</si>
  <si>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</si>
  <si>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</si>
  <si>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</si>
  <si>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</si>
  <si>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</si>
  <si>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</si>
  <si>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</si>
  <si>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</si>
  <si>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</si>
  <si>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</si>
  <si>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</si>
  <si>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</si>
  <si>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</si>
  <si>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</si>
  <si>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</si>
  <si>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</si>
  <si>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</si>
  <si>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</si>
  <si>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</si>
  <si>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</si>
  <si>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</si>
  <si>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</si>
  <si>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</si>
  <si>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</si>
  <si>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</si>
  <si>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</si>
  <si>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</si>
  <si>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</si>
  <si>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</si>
  <si>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</si>
  <si>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</si>
  <si>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</si>
  <si>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</si>
  <si>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</si>
  <si>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</si>
  <si>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</si>
  <si>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</si>
  <si>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</si>
  <si>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</si>
  <si>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</si>
  <si>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</si>
  <si>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</si>
  <si>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</si>
  <si>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</si>
  <si>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</si>
  <si>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</si>
  <si>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</si>
  <si>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</si>
  <si>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</si>
  <si>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</si>
  <si>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</si>
  <si>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</si>
  <si>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</si>
  <si>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</si>
  <si>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</si>
  <si>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</si>
  <si>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</si>
  <si>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</si>
  <si>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</si>
  <si>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</si>
  <si>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</si>
  <si>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</si>
  <si>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</si>
  <si>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</si>
  <si>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</si>
  <si>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</si>
  <si>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</si>
  <si>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</si>
  <si>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</si>
  <si>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</si>
  <si>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</si>
  <si>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</si>
  <si>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</si>
  <si>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</si>
  <si>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</si>
  <si>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</si>
  <si>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</si>
  <si>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</si>
  <si>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</si>
  <si>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</si>
  <si>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</si>
  <si>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</si>
  <si>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</si>
  <si>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</si>
  <si>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</si>
  <si>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</si>
  <si>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</si>
  <si>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</si>
  <si>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</si>
  <si>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</si>
  <si>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</si>
  <si>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</si>
  <si>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</si>
  <si>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</si>
  <si>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</si>
  <si>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</si>
  <si>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</si>
  <si>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</si>
  <si>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</si>
  <si>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</si>
  <si>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</si>
  <si>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</si>
  <si>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</si>
  <si>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</si>
  <si>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</si>
  <si>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</si>
  <si>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</si>
  <si>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</si>
  <si>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</si>
  <si>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</si>
  <si>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</si>
  <si>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</si>
  <si>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</si>
  <si>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</si>
  <si>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</si>
  <si>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</si>
  <si>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</si>
  <si>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</si>
  <si>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</si>
  <si>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</si>
  <si>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</si>
  <si>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</si>
  <si>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</si>
  <si>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</si>
  <si>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</si>
  <si>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</si>
  <si>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</si>
  <si>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</si>
  <si>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</si>
  <si>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</si>
  <si>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</si>
  <si>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</si>
  <si>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</si>
  <si>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</si>
  <si>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</si>
  <si>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</si>
  <si>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</si>
  <si>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</si>
  <si>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</si>
  <si>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</si>
  <si>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</si>
  <si>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</si>
  <si>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</si>
  <si>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</si>
  <si>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</si>
  <si>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</si>
  <si>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</si>
  <si>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</si>
  <si>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</si>
  <si>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</si>
  <si>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</si>
  <si>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</si>
  <si>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</si>
  <si>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</si>
  <si>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</si>
  <si>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</si>
  <si>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</si>
  <si>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</si>
  <si>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</si>
  <si>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</si>
  <si>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</si>
  <si>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</si>
  <si>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</si>
  <si>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</si>
  <si>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</si>
  <si>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</si>
  <si>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</si>
  <si>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</si>
  <si>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</si>
  <si>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</si>
  <si>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</si>
  <si>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</si>
  <si>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</si>
  <si>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</si>
  <si>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</si>
  <si>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</si>
  <si>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</si>
  <si>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</si>
  <si>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</si>
  <si>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</si>
  <si>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</si>
  <si>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</si>
  <si>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</si>
  <si>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</si>
  <si>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</si>
  <si>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</si>
  <si>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</si>
  <si>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</si>
  <si>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</si>
  <si>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</si>
  <si>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</si>
  <si>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</si>
  <si>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</si>
  <si>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</si>
  <si>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</si>
  <si>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</si>
  <si>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</si>
  <si>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</si>
  <si>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</si>
  <si>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</si>
  <si>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</si>
  <si>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</si>
  <si>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</si>
  <si>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</si>
  <si>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</si>
  <si>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</si>
  <si>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</si>
  <si>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</si>
  <si>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</si>
  <si>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</si>
  <si>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</si>
  <si>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</si>
  <si>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</si>
  <si>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</si>
  <si>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</si>
  <si>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</si>
  <si>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</si>
  <si>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</si>
  <si>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</si>
  <si>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</si>
  <si>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</si>
  <si>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</si>
  <si>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</si>
  <si>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</si>
  <si>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</si>
  <si>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</si>
  <si>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</si>
  <si>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</si>
  <si>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</si>
  <si>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</si>
  <si>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</si>
  <si>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</si>
  <si>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</si>
  <si>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</si>
  <si>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</si>
  <si>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</si>
  <si>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</si>
  <si>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</si>
  <si>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</si>
  <si>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</si>
  <si>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</si>
  <si>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</si>
  <si>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</si>
  <si>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</si>
  <si>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</si>
  <si>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</si>
  <si>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</si>
  <si>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</si>
  <si>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</si>
  <si>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</si>
  <si>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</si>
  <si>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</si>
  <si>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</si>
  <si>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</si>
  <si>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</si>
  <si>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</si>
  <si>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</si>
  <si>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</si>
  <si>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</si>
  <si>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</si>
  <si>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</si>
  <si>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</si>
  <si>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</si>
  <si>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</si>
  <si>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</si>
  <si>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</si>
  <si>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</si>
  <si>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</si>
  <si>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</si>
  <si>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</si>
  <si>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</si>
  <si>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</si>
  <si>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</si>
  <si>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</si>
  <si>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</si>
  <si>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</si>
  <si>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</si>
  <si>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</si>
  <si>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</si>
  <si>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</si>
  <si>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</si>
  <si>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</si>
  <si>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</si>
  <si>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</si>
  <si>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</si>
  <si>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</si>
  <si>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</si>
  <si>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</si>
  <si>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</si>
  <si>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</si>
  <si>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</si>
  <si>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</si>
  <si>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</si>
  <si>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</si>
  <si>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</si>
  <si>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</si>
  <si>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</si>
  <si>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</si>
  <si>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</si>
  <si>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</si>
  <si>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</si>
  <si>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</si>
  <si>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</si>
  <si>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</si>
  <si>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</si>
  <si>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</si>
  <si>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</si>
  <si>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</si>
  <si>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</si>
  <si>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</si>
  <si>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</si>
  <si>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</si>
  <si>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</si>
  <si>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</si>
  <si>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</si>
  <si>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</si>
  <si>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</si>
  <si>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</si>
  <si>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</si>
  <si>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</si>
  <si>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</si>
  <si>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</si>
  <si>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</si>
  <si>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</si>
  <si>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</si>
  <si>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</si>
  <si>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</si>
  <si>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</si>
  <si>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</si>
  <si>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</si>
  <si>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</si>
  <si>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</si>
  <si>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</si>
  <si>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</si>
  <si>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</si>
  <si>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</si>
  <si>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</si>
  <si>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</si>
  <si>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</si>
  <si>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</si>
  <si>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</si>
  <si>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</si>
  <si>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</si>
  <si>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</si>
  <si>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</si>
  <si>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</si>
  <si>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</si>
  <si>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</si>
  <si>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</si>
  <si>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</si>
  <si>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</si>
  <si>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</si>
  <si>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</si>
  <si>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</si>
  <si>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</si>
  <si>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</si>
  <si>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</si>
  <si>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</si>
  <si>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</si>
  <si>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</si>
  <si>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</si>
  <si>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</si>
  <si>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</si>
  <si>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</si>
  <si>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</si>
  <si>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</si>
  <si>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</si>
  <si>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</si>
  <si>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</si>
  <si>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</si>
  <si>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</si>
  <si>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</si>
  <si>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</si>
  <si>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</si>
  <si>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</si>
  <si>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</si>
  <si>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</si>
  <si>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</si>
  <si>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</si>
  <si>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</si>
  <si>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</si>
  <si>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</si>
  <si>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</si>
  <si>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</si>
  <si>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</si>
  <si>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</si>
  <si>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</si>
  <si>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</si>
  <si>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</si>
  <si>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</si>
  <si>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</si>
  <si>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</si>
  <si>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</si>
  <si>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</si>
  <si>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</si>
  <si>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</si>
  <si>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</si>
  <si>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</si>
  <si>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</si>
  <si>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</si>
  <si>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</si>
  <si>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</si>
  <si>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</si>
  <si>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</si>
  <si>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</si>
  <si>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</si>
  <si>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</si>
  <si>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</si>
  <si>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</si>
  <si>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</si>
  <si>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</si>
  <si>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</si>
  <si>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</si>
  <si>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</si>
  <si>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</si>
  <si>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</si>
  <si>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</si>
  <si>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</si>
  <si>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</si>
  <si>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</si>
  <si>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</si>
  <si>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</si>
  <si>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</si>
  <si>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</si>
  <si>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</si>
  <si>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</si>
  <si>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</si>
  <si>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</si>
  <si>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</si>
  <si>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</si>
  <si>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</si>
  <si>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</si>
  <si>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</si>
  <si>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</si>
  <si>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</si>
  <si>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</si>
  <si>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</si>
  <si>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</si>
  <si>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</si>
  <si>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</si>
  <si>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</si>
  <si>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</si>
  <si>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</si>
  <si>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</si>
  <si>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</si>
  <si>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</si>
  <si>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</si>
  <si>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</si>
  <si>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</si>
  <si>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</si>
  <si>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</si>
  <si>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</si>
  <si>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</si>
  <si>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</si>
  <si>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</si>
  <si>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</si>
  <si>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</si>
  <si>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</si>
  <si>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</si>
  <si>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</si>
  <si>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</si>
  <si>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</si>
  <si>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</si>
  <si>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</si>
  <si>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</si>
  <si>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</si>
  <si>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</si>
  <si>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</si>
  <si>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</si>
  <si>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</si>
  <si>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</si>
  <si>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</si>
  <si>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</si>
  <si>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</si>
  <si>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</si>
  <si>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</si>
  <si>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</si>
  <si>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</si>
  <si>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</si>
  <si>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</si>
  <si>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</si>
  <si>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</si>
  <si>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</si>
  <si>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</si>
  <si>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</si>
  <si>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</si>
  <si>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</si>
  <si>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</si>
  <si>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</si>
  <si>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</si>
  <si>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</si>
  <si>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</si>
  <si>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</si>
  <si>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</si>
  <si>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</si>
  <si>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</si>
  <si>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</si>
  <si>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</si>
  <si>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</si>
  <si>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</si>
  <si>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</si>
  <si>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</si>
  <si>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</si>
  <si>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</si>
  <si>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</si>
  <si>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</si>
  <si>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</si>
  <si>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</si>
  <si>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</si>
  <si>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</si>
  <si>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</si>
  <si>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</si>
  <si>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</si>
  <si>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</si>
  <si>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</si>
  <si>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</si>
  <si>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</si>
  <si>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</si>
  <si>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</si>
  <si>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</si>
  <si>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</si>
  <si>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</si>
  <si>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</si>
  <si>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</si>
  <si>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</si>
  <si>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</si>
  <si>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</si>
  <si>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</si>
  <si>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</si>
  <si>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</si>
  <si>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</si>
  <si>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</si>
  <si>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</si>
  <si>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</si>
  <si>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</si>
  <si>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</si>
  <si>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</si>
  <si>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</si>
  <si>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</si>
  <si>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</si>
  <si>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</si>
  <si>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</si>
  <si>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</si>
  <si>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</si>
  <si>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</si>
  <si>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</si>
  <si>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</si>
  <si>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</si>
  <si>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</si>
  <si>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</si>
  <si>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</si>
  <si>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</si>
  <si>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</si>
  <si>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</si>
  <si>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</si>
  <si>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</si>
  <si>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</si>
  <si>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</si>
  <si>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</si>
  <si>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</si>
  <si>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</si>
  <si>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</si>
  <si>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</si>
  <si>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</si>
  <si>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</si>
  <si>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</si>
  <si>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</si>
  <si>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</si>
  <si>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</si>
  <si>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</si>
  <si>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</si>
  <si>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</si>
  <si>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</si>
  <si>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</si>
  <si>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</si>
  <si>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</si>
  <si>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</si>
  <si>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</si>
  <si>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</si>
  <si>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</si>
  <si>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</si>
  <si>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</si>
  <si>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</si>
  <si>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</si>
  <si>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</si>
  <si>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</si>
  <si>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</si>
  <si>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</si>
  <si>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</si>
  <si>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</si>
  <si>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</si>
  <si>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</si>
  <si>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</si>
  <si>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</si>
  <si>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</si>
  <si>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</si>
  <si>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</si>
  <si>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</si>
  <si>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</si>
  <si>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</si>
  <si>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</si>
  <si>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</si>
  <si>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</si>
  <si>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</si>
  <si>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</si>
  <si>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</si>
  <si>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</si>
  <si>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</si>
  <si>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</si>
  <si>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</si>
  <si>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</si>
  <si>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</si>
  <si>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</si>
  <si>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</si>
  <si>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</si>
  <si>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</si>
  <si>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</si>
  <si>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</si>
  <si>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</si>
  <si>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</si>
  <si>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</si>
  <si>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</si>
  <si>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</si>
  <si>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</si>
  <si>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</si>
  <si>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</si>
  <si>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</si>
  <si>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</si>
  <si>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</si>
  <si>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</si>
  <si>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</si>
  <si>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</si>
  <si>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</si>
  <si>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</si>
  <si>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</si>
  <si>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</si>
  <si>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</si>
  <si>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</si>
  <si>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</si>
  <si>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</si>
  <si>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</si>
  <si>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</si>
  <si>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</si>
  <si>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</si>
  <si>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</si>
  <si>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</si>
  <si>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</si>
  <si>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</si>
  <si>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</si>
  <si>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</si>
  <si>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</si>
  <si>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</si>
  <si>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</si>
  <si>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</si>
  <si>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</si>
  <si>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</si>
  <si>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</si>
  <si>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</si>
  <si>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</si>
  <si>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</si>
  <si>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</si>
  <si>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</si>
  <si>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</si>
  <si>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</si>
  <si>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</si>
  <si>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</si>
  <si>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</si>
  <si>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</si>
  <si>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</si>
  <si>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</si>
  <si>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</si>
  <si>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</si>
  <si>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</si>
  <si>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</si>
  <si>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</si>
  <si>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</si>
  <si>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</si>
  <si>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</si>
  <si>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</si>
  <si>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</si>
  <si>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</si>
  <si>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</si>
  <si>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</si>
  <si>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</si>
  <si>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</si>
  <si>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</si>
  <si>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</si>
  <si>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</si>
  <si>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</si>
  <si>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</si>
  <si>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</si>
  <si>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</si>
  <si>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</si>
  <si>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</si>
  <si>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</si>
  <si>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</si>
  <si>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</si>
  <si>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</si>
  <si>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</si>
  <si>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</si>
  <si>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</si>
  <si>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</si>
  <si>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</si>
  <si>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</si>
  <si>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</si>
  <si>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</si>
  <si>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</si>
  <si>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</si>
  <si>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</si>
  <si>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</si>
  <si>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</si>
  <si>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</si>
  <si>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</si>
  <si>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</si>
  <si>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</si>
  <si>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</si>
  <si>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</si>
  <si>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</si>
  <si>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</si>
  <si>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</si>
  <si>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</si>
  <si>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</si>
  <si>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</si>
  <si>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</si>
  <si>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</si>
  <si>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</si>
  <si>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</si>
  <si>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</si>
  <si>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</si>
  <si>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</si>
  <si>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</si>
  <si>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</si>
  <si>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</si>
  <si>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</si>
  <si>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</si>
  <si>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</si>
  <si>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</si>
  <si>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</si>
  <si>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</si>
  <si>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</si>
  <si>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</si>
  <si>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</si>
  <si>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</si>
  <si>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</si>
  <si>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</si>
  <si>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</si>
  <si>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</si>
  <si>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</si>
  <si>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</si>
  <si>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</si>
  <si>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</si>
  <si>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</si>
  <si>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</si>
  <si>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</si>
  <si>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</si>
  <si>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</si>
  <si>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</si>
  <si>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</si>
  <si>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</si>
  <si>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</si>
  <si>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</si>
  <si>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</si>
  <si>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</si>
  <si>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</si>
  <si>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</si>
  <si>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</si>
  <si>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</si>
  <si>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</si>
  <si>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</si>
  <si>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</si>
  <si>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</si>
  <si>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</si>
  <si>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</si>
  <si>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</si>
  <si>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</si>
  <si>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</si>
  <si>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</si>
  <si>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</si>
  <si>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</si>
  <si>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</si>
  <si>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</si>
  <si>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</si>
  <si>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</si>
  <si>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</si>
  <si>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</si>
  <si>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</si>
  <si>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</si>
  <si>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</si>
  <si>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</si>
  <si>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</si>
  <si>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</si>
  <si>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</si>
  <si>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</si>
  <si>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</si>
  <si>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</si>
  <si>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</si>
  <si>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</si>
  <si>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</si>
  <si>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</si>
  <si>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</si>
  <si>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</si>
  <si>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</si>
  <si>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</si>
  <si>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</si>
  <si>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</si>
  <si>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</si>
  <si>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</si>
  <si>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</si>
  <si>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</si>
  <si>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</si>
  <si>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</si>
  <si>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</si>
  <si>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</si>
  <si>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</si>
  <si>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</si>
  <si>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</si>
  <si>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</si>
  <si>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</si>
  <si>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</si>
  <si>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</si>
  <si>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</si>
  <si>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</si>
  <si>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</si>
  <si>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</si>
  <si>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</si>
  <si>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</si>
  <si>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</si>
  <si>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</si>
  <si>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</si>
  <si>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</si>
  <si>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</si>
  <si>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</si>
  <si>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</si>
  <si>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</si>
  <si>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</si>
  <si>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</si>
  <si>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</si>
  <si>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</si>
  <si>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</si>
  <si>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</si>
  <si>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</si>
  <si>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</si>
  <si>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</si>
  <si>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</si>
  <si>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</si>
  <si>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</si>
  <si>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</si>
  <si>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</si>
  <si>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</si>
  <si>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</si>
  <si>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</si>
  <si>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</si>
  <si>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</si>
  <si>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</si>
  <si>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</si>
  <si>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</si>
  <si>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</si>
  <si>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</si>
  <si>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</si>
  <si>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</si>
  <si>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</si>
  <si>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</si>
  <si>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</si>
  <si>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</si>
  <si>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</si>
  <si>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</si>
  <si>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</si>
  <si>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</si>
  <si>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</si>
  <si>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</si>
  <si>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</si>
  <si>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</si>
  <si>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</si>
  <si>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</si>
  <si>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</si>
  <si>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</si>
  <si>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</si>
  <si>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</si>
  <si>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</si>
  <si>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</si>
  <si>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</si>
  <si>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</si>
  <si>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</si>
  <si>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</si>
  <si>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</si>
  <si>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</si>
  <si>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</si>
  <si>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</si>
  <si>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</si>
  <si>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</si>
  <si>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</si>
  <si>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</si>
  <si>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</si>
  <si>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</si>
  <si>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</si>
  <si>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</si>
  <si>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</si>
  <si>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</si>
  <si>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</si>
  <si>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</si>
  <si>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</si>
  <si>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</si>
  <si>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</si>
  <si>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</si>
  <si>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</si>
  <si>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</si>
  <si>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</si>
  <si>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</si>
  <si>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</si>
  <si>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</si>
  <si>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</si>
  <si>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</si>
  <si>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</si>
  <si>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</si>
  <si>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</si>
  <si>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</si>
  <si>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</si>
  <si>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</si>
  <si>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</si>
  <si>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</si>
  <si>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</si>
  <si>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</si>
  <si>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</si>
  <si>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</si>
  <si>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</si>
  <si>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</si>
  <si>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</si>
  <si>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</si>
  <si>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</si>
  <si>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</si>
  <si>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</si>
  <si>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</si>
  <si>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</si>
  <si>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</si>
  <si>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</si>
  <si>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</si>
  <si>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</si>
  <si>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</si>
  <si>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</si>
  <si>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</si>
  <si>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</si>
  <si>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</si>
  <si>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</si>
  <si>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</si>
  <si>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</si>
  <si>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</si>
  <si>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</si>
  <si>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</si>
  <si>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</si>
  <si>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</si>
  <si>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</si>
  <si>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</si>
  <si>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</si>
  <si>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</si>
  <si>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</si>
  <si>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</si>
  <si>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</si>
  <si>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</si>
  <si>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</si>
  <si>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</si>
  <si>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</si>
  <si>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</si>
  <si>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</si>
  <si>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</si>
  <si>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</si>
  <si>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</si>
  <si>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</si>
  <si>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</si>
  <si>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</si>
  <si>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</si>
  <si>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</si>
  <si>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</si>
  <si>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</si>
  <si>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</si>
  <si>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</si>
  <si>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</si>
  <si>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</si>
  <si>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</si>
  <si>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</si>
  <si>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</si>
  <si>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</si>
  <si>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</si>
  <si>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</si>
  <si>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</si>
  <si>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</si>
  <si>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</si>
  <si>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</si>
  <si>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</si>
  <si>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</si>
  <si>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</si>
  <si>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</si>
  <si>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</si>
  <si>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</si>
  <si>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</si>
  <si>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</si>
  <si>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</si>
  <si>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</si>
  <si>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</si>
  <si>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</si>
  <si>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</si>
  <si>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</si>
  <si>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</si>
  <si>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</si>
  <si>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</si>
  <si>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</si>
  <si>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</si>
  <si>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</si>
  <si>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</si>
  <si>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</si>
  <si>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</si>
  <si>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</si>
  <si>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</si>
  <si>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</si>
  <si>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</si>
  <si>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</si>
  <si>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</si>
  <si>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</si>
  <si>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</si>
  <si>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</si>
  <si>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</si>
  <si>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</si>
  <si>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</si>
  <si>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</si>
  <si>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</si>
  <si>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</si>
  <si>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</si>
  <si>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</si>
  <si>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</si>
  <si>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</si>
  <si>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</si>
  <si>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</si>
  <si>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</si>
  <si>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</si>
  <si>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</si>
  <si>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</si>
  <si>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</si>
  <si>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</si>
  <si>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</si>
  <si>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</si>
  <si>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</si>
  <si>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</si>
  <si>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</si>
  <si>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</si>
  <si>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</si>
  <si>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</si>
  <si>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</si>
  <si>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</si>
  <si>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</si>
  <si>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</si>
  <si>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</si>
  <si>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</si>
  <si>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</si>
  <si>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</si>
  <si>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</si>
  <si>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</si>
  <si>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</si>
  <si>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</si>
  <si>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</si>
  <si>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</si>
  <si>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</si>
  <si>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</si>
  <si>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</si>
  <si>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</si>
  <si>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</si>
  <si>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</si>
  <si>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</si>
  <si>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</si>
  <si>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</si>
  <si>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</si>
  <si>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</si>
  <si>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</si>
  <si>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</si>
  <si>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</si>
  <si>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</si>
  <si>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</si>
  <si>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</si>
  <si>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</si>
  <si>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</si>
  <si>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</si>
  <si>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</si>
  <si>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</si>
  <si>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</si>
  <si>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</si>
  <si>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</si>
  <si>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</si>
  <si>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</si>
  <si>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</si>
  <si>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</si>
  <si>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</si>
  <si>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</si>
  <si>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</si>
  <si>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</si>
  <si>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</si>
  <si>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</si>
  <si>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</si>
  <si>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</si>
  <si>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</si>
  <si>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</si>
  <si>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</si>
  <si>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</si>
  <si>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</si>
  <si>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</si>
  <si>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</si>
  <si>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</si>
  <si>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</si>
  <si>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</si>
  <si>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</si>
  <si>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</si>
  <si>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</si>
  <si>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</si>
  <si>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</si>
  <si>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</si>
  <si>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</si>
  <si>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</si>
  <si>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</si>
  <si>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</si>
  <si>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</si>
  <si>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</si>
  <si>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</si>
  <si>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</si>
  <si>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</si>
  <si>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</si>
  <si>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</si>
  <si>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</si>
  <si>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</si>
  <si>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</si>
  <si>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</si>
  <si>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</si>
  <si>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</si>
  <si>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</si>
  <si>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</si>
  <si>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</si>
  <si>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</si>
  <si>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</si>
  <si>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</si>
  <si>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</si>
  <si>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</si>
  <si>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</si>
  <si>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</si>
  <si>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</si>
  <si>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</si>
  <si>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</si>
  <si>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</si>
  <si>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</si>
  <si>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</si>
  <si>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</si>
  <si>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</si>
  <si>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</si>
  <si>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</si>
  <si>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</si>
  <si>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</si>
  <si>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</si>
  <si>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</si>
  <si>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</si>
  <si>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</si>
  <si>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</si>
  <si>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</si>
  <si>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</si>
  <si>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</si>
  <si>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</si>
  <si>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</si>
  <si>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</si>
  <si>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</si>
  <si>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</si>
  <si>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</si>
  <si>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</si>
  <si>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</si>
  <si>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</si>
  <si>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</si>
  <si>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</si>
  <si>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</si>
  <si>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</si>
  <si>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</si>
  <si>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</si>
  <si>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</si>
  <si>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</si>
  <si>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</si>
  <si>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</si>
  <si>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</si>
  <si>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</si>
  <si>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</si>
  <si>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</si>
  <si>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</si>
  <si>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</si>
  <si>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</si>
  <si>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</si>
  <si>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</si>
  <si>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</si>
  <si>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</si>
  <si>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</si>
  <si>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</si>
  <si>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</si>
  <si>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</si>
  <si>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</si>
  <si>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</si>
  <si>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</si>
  <si>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</si>
  <si>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</si>
  <si>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</si>
  <si>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</si>
  <si>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</si>
  <si>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</si>
  <si>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</si>
  <si>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</si>
  <si>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</si>
  <si>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</si>
  <si>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</si>
  <si>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</si>
  <si>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</si>
  <si>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</si>
  <si>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</si>
  <si>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</si>
  <si>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</si>
  <si>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</si>
  <si>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</si>
  <si>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</si>
  <si>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</si>
  <si>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</si>
  <si>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</si>
  <si>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</si>
  <si>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</si>
  <si>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</si>
  <si>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</si>
  <si>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</si>
  <si>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</si>
  <si>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</si>
  <si>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</si>
  <si>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</si>
  <si>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</si>
  <si>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</si>
  <si>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</si>
  <si>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</si>
  <si>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</si>
  <si>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</si>
  <si>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</si>
  <si>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</si>
  <si>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</si>
  <si>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</si>
  <si>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</si>
  <si>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</si>
  <si>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</si>
  <si>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</si>
  <si>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</si>
  <si>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</si>
  <si>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</si>
  <si>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</si>
  <si>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</si>
  <si>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</si>
  <si>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</si>
  <si>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</si>
  <si>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</si>
  <si>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</si>
  <si>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</si>
  <si>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</si>
  <si>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</si>
  <si>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</si>
  <si>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</si>
  <si>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</si>
  <si>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</si>
  <si>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</si>
  <si>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</si>
  <si>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</si>
  <si>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</si>
  <si>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</si>
  <si>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</si>
  <si>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</si>
  <si>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</si>
  <si>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</si>
  <si>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</si>
  <si>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</si>
  <si>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</si>
  <si>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</si>
  <si>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</si>
  <si>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</si>
  <si>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</si>
  <si>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</si>
  <si>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</si>
  <si>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</si>
  <si>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</si>
  <si>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</si>
  <si>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</si>
  <si>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</si>
  <si>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</si>
  <si>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</si>
  <si>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</si>
  <si>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</si>
  <si>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</si>
  <si>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</si>
  <si>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</si>
  <si>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</si>
  <si>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</si>
  <si>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</si>
  <si>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</si>
  <si>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</si>
  <si>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</si>
  <si>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</si>
  <si>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</si>
  <si>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</si>
  <si>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</si>
  <si>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</si>
  <si>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</si>
  <si>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</si>
  <si>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</si>
  <si>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</si>
  <si>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</si>
  <si>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</si>
  <si>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</si>
  <si>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</si>
  <si>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</si>
  <si>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</si>
  <si>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</si>
  <si>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</si>
  <si>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</si>
  <si>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</si>
  <si>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</si>
  <si>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</si>
  <si>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</si>
  <si>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</si>
  <si>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</si>
  <si>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</si>
  <si>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</si>
  <si>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</si>
  <si>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</si>
  <si>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</si>
  <si>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</si>
  <si>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</si>
  <si>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</si>
  <si>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</si>
  <si>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</si>
  <si>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</si>
  <si>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</si>
  <si>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</si>
  <si>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</si>
  <si>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</si>
  <si>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</si>
  <si>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</si>
  <si>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</si>
  <si>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</si>
  <si>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</si>
  <si>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</si>
  <si>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</si>
  <si>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</si>
  <si>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</si>
  <si>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</si>
  <si>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</si>
  <si>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</si>
  <si>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</si>
  <si>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</si>
  <si>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</si>
  <si>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</si>
  <si>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</si>
  <si>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</si>
  <si>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</si>
  <si>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</si>
  <si>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</si>
  <si>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</si>
  <si>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</si>
  <si>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</si>
  <si>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</si>
  <si>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</si>
  <si>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</si>
  <si>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</si>
  <si>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</si>
  <si>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</si>
  <si>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</si>
  <si>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</si>
  <si>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</si>
  <si>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</si>
  <si>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</si>
  <si>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</si>
  <si>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</si>
  <si>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</si>
  <si>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</si>
  <si>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</si>
  <si>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</si>
  <si>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</si>
  <si>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</si>
  <si>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</si>
  <si>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</si>
  <si>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</si>
  <si>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</si>
  <si>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</si>
  <si>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</si>
  <si>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</si>
  <si>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</si>
  <si>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</si>
  <si>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</si>
  <si>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</si>
  <si>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</si>
  <si>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</si>
  <si>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</si>
  <si>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</si>
  <si>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</si>
  <si>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</si>
  <si>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</si>
  <si>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</si>
  <si>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</si>
  <si>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</si>
  <si>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</si>
  <si>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</si>
  <si>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</si>
  <si>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</si>
  <si>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</si>
  <si>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</si>
  <si>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</si>
  <si>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</si>
  <si>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</si>
  <si>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</si>
  <si>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</si>
  <si>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</si>
  <si>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</si>
  <si>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</si>
  <si>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</si>
  <si>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</si>
  <si>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</si>
  <si>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</si>
  <si>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</si>
  <si>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</si>
  <si>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</si>
  <si>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</si>
  <si>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</si>
  <si>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</si>
  <si>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</si>
  <si>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</si>
  <si>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</si>
  <si>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</si>
  <si>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</si>
  <si>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</si>
  <si>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</si>
  <si>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</si>
  <si>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</si>
  <si>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</si>
  <si>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</si>
  <si>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</si>
  <si>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</si>
  <si>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</si>
  <si>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</si>
  <si>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</si>
  <si>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</si>
  <si>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</si>
  <si>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</si>
  <si>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</si>
  <si>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</si>
  <si>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</si>
  <si>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</si>
  <si>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</si>
  <si>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</si>
  <si>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</si>
  <si>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</si>
  <si>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</si>
  <si>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</si>
  <si>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</si>
  <si>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</si>
  <si>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</si>
  <si>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</si>
  <si>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</si>
  <si>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</si>
  <si>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</si>
  <si>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</si>
  <si>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</si>
  <si>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</si>
  <si>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</si>
  <si>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</si>
  <si>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</si>
  <si>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</si>
  <si>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</si>
  <si>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</si>
  <si>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</si>
  <si>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</si>
  <si>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</si>
  <si>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</si>
  <si>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</si>
  <si>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</si>
  <si>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</si>
  <si>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</si>
  <si>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</si>
  <si>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</si>
  <si>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</si>
  <si>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</si>
  <si>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</si>
  <si>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</si>
  <si>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</si>
  <si>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</si>
  <si>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</si>
  <si>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</si>
  <si>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</si>
  <si>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</si>
  <si>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</si>
  <si>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</si>
  <si>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</si>
  <si>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</si>
  <si>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</si>
  <si>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</si>
  <si>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</si>
  <si>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</si>
  <si>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</si>
  <si>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</si>
  <si>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</si>
  <si>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</si>
  <si>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</si>
  <si>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</si>
  <si>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</si>
  <si>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</si>
  <si>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</si>
  <si>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</si>
  <si>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</si>
  <si>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</si>
  <si>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</si>
  <si>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</si>
  <si>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</si>
  <si>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</si>
  <si>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</si>
  <si>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</si>
  <si>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</si>
  <si>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</si>
  <si>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</si>
  <si>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</si>
  <si>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</si>
  <si>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</si>
  <si>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</si>
  <si>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</si>
  <si>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</si>
  <si>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</si>
  <si>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</si>
  <si>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</si>
  <si>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</si>
  <si>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</si>
  <si>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</si>
  <si>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</si>
  <si>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</si>
  <si>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</si>
  <si>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</si>
  <si>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</si>
  <si>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</si>
  <si>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</si>
  <si>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</si>
  <si>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</si>
  <si>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</si>
  <si>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</si>
  <si>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</si>
  <si>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</si>
  <si>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</si>
  <si>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</si>
  <si>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</si>
  <si>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</si>
  <si>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</si>
  <si>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</si>
  <si>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</si>
  <si>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</si>
  <si>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</si>
  <si>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</si>
  <si>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</si>
  <si>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</si>
  <si>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</si>
  <si>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</si>
  <si>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</si>
  <si>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</si>
  <si>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</si>
  <si>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</si>
  <si>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</si>
  <si>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</si>
  <si>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</si>
  <si>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</si>
  <si>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</si>
  <si>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</si>
  <si>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</si>
  <si>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</si>
  <si>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</si>
  <si>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</si>
  <si>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</si>
  <si>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</si>
  <si>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</si>
  <si>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</si>
  <si>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</si>
  <si>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</si>
  <si>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</si>
  <si>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</si>
  <si>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</si>
  <si>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</si>
  <si>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</si>
  <si>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</si>
  <si>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</si>
  <si>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</si>
  <si>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</si>
  <si>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</si>
  <si>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</si>
  <si>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</si>
  <si>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</si>
  <si>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</si>
  <si>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</si>
  <si>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</si>
  <si>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</si>
  <si>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</si>
  <si>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</si>
  <si>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</si>
  <si>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</si>
  <si>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</si>
  <si>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</si>
  <si>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</si>
  <si>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</si>
  <si>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</si>
  <si>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</si>
  <si>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</si>
  <si>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</si>
  <si>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</si>
  <si>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</si>
  <si>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</si>
  <si>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</si>
  <si>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</si>
  <si>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</si>
  <si>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</si>
  <si>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</si>
  <si>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</si>
  <si>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</si>
  <si>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</si>
  <si>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</si>
  <si>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</si>
  <si>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</si>
  <si>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</si>
  <si>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</si>
  <si>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</si>
  <si>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</si>
  <si>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</si>
  <si>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</si>
  <si>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</si>
  <si>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</si>
  <si>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</si>
  <si>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</si>
  <si>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</si>
  <si>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</si>
  <si>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</si>
  <si>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</si>
  <si>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</si>
  <si>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</si>
  <si>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</si>
  <si>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</si>
  <si>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</si>
  <si>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</si>
  <si>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</si>
  <si>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</si>
  <si>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</si>
  <si>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</si>
  <si>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</si>
  <si>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</si>
  <si>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</si>
  <si>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</si>
  <si>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</si>
  <si>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</si>
  <si>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</si>
  <si>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</si>
  <si>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</si>
  <si>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</si>
  <si>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</si>
  <si>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</si>
  <si>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</si>
  <si>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</si>
  <si>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</si>
  <si>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</si>
  <si>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</si>
  <si>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</si>
  <si>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</si>
  <si>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</si>
  <si>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</si>
  <si>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</si>
  <si>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</si>
  <si>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</si>
  <si>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</si>
  <si>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</si>
  <si>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</si>
  <si>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</si>
  <si>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</si>
  <si>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</si>
  <si>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</si>
  <si>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</si>
  <si>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</si>
  <si>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</si>
  <si>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</si>
  <si>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</si>
  <si>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</si>
  <si>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</si>
  <si>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</si>
  <si>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</si>
  <si>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</si>
  <si>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</si>
  <si>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</si>
  <si>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</si>
  <si>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</si>
  <si>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</si>
  <si>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</si>
  <si>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</si>
  <si>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</si>
  <si>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</si>
  <si>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</si>
  <si>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</si>
  <si>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</si>
  <si>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</si>
  <si>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</si>
  <si>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</si>
  <si>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</si>
  <si>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</si>
  <si>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</si>
  <si>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</si>
  <si>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</si>
  <si>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</si>
  <si>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</si>
  <si>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</si>
  <si>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</si>
  <si>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</si>
  <si>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</si>
  <si>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</si>
  <si>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</si>
  <si>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</si>
  <si>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</si>
  <si>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</si>
  <si>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</si>
  <si>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</si>
  <si>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</si>
  <si>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</si>
  <si>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</si>
  <si>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</si>
  <si>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</si>
  <si>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</si>
  <si>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</si>
  <si>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</si>
  <si>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</si>
  <si>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</si>
  <si>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</si>
  <si>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</si>
  <si>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</si>
  <si>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</si>
  <si>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</si>
  <si>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</si>
  <si>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</si>
  <si>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</si>
  <si>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</si>
  <si>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</si>
  <si>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</si>
  <si>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</si>
  <si>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</si>
  <si>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</si>
  <si>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</si>
  <si>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</si>
  <si>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</si>
  <si>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</si>
  <si>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</si>
  <si>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</si>
  <si>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</si>
  <si>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</si>
  <si>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</si>
  <si>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</si>
  <si>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</si>
  <si>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</si>
  <si>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</si>
  <si>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</si>
  <si>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</si>
  <si>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</si>
  <si>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</si>
  <si>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</si>
  <si>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</si>
  <si>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</si>
  <si>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</si>
  <si>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</si>
  <si>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</si>
  <si>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</si>
  <si>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</si>
  <si>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</si>
  <si>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</si>
  <si>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</si>
  <si>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</si>
  <si>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</si>
  <si>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</si>
  <si>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</si>
  <si>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</si>
  <si>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</si>
  <si>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</si>
  <si>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</si>
  <si>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</si>
  <si>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</si>
  <si>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</si>
  <si>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</si>
  <si>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</si>
  <si>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</si>
  <si>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</si>
  <si>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</si>
  <si>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</si>
  <si>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</si>
  <si>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</si>
  <si>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</si>
  <si>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</si>
  <si>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</si>
  <si>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</si>
  <si>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</si>
  <si>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</si>
  <si>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</si>
  <si>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</si>
  <si>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</si>
  <si>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</si>
  <si>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</si>
  <si>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</si>
  <si>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</si>
  <si>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</si>
  <si>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</si>
  <si>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</si>
  <si>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</si>
  <si>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</si>
  <si>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</si>
  <si>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</si>
  <si>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</si>
  <si>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</si>
  <si>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</si>
  <si>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</si>
  <si>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</si>
  <si>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</si>
  <si>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</si>
  <si>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</si>
  <si>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</si>
  <si>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</si>
  <si>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</si>
  <si>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</si>
  <si>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</si>
  <si>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</si>
  <si>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</si>
  <si>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</si>
  <si>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</si>
  <si>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</si>
  <si>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</si>
  <si>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</si>
  <si>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</si>
  <si>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</si>
  <si>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</si>
  <si>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</si>
  <si>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</si>
  <si>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</si>
  <si>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</si>
  <si>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</si>
  <si>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</si>
  <si>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</si>
  <si>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</si>
  <si>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</si>
  <si>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</si>
  <si>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</si>
  <si>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</si>
  <si>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</si>
  <si>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</si>
  <si>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</si>
  <si>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</si>
  <si>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</si>
  <si>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</si>
  <si>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</si>
  <si>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</si>
  <si>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</si>
  <si>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</si>
  <si>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</si>
  <si>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</si>
  <si>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</si>
  <si>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</si>
  <si>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</si>
  <si>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</si>
  <si>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</si>
  <si>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</si>
  <si>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</si>
  <si>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</si>
  <si>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</si>
  <si>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</si>
  <si>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</si>
  <si>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</si>
  <si>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</si>
  <si>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</si>
  <si>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</si>
  <si>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</si>
  <si>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</si>
  <si>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</si>
  <si>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</si>
  <si>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</si>
  <si>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</si>
  <si>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</si>
  <si>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</si>
  <si>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</si>
  <si>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</si>
  <si>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</si>
  <si>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</si>
  <si>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</si>
  <si>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</si>
  <si>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</si>
  <si>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</si>
  <si>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</si>
  <si>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</si>
  <si>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</si>
  <si>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</si>
  <si>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</si>
  <si>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</si>
  <si>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</si>
  <si>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</si>
  <si>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</si>
  <si>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</si>
  <si>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</si>
  <si>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</si>
  <si>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</si>
  <si>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</si>
  <si>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</si>
  <si>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</si>
  <si>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</si>
  <si>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</si>
  <si>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</si>
  <si>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</si>
  <si>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</si>
  <si>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</si>
  <si>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</si>
  <si>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</si>
  <si>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</si>
  <si>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</si>
  <si>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</si>
  <si>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</si>
  <si>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</si>
  <si>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</si>
  <si>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</si>
  <si>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</si>
  <si>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</si>
  <si>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</si>
  <si>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</si>
  <si>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</si>
  <si>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</si>
  <si>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</si>
  <si>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</si>
  <si>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</si>
  <si>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</si>
  <si>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</si>
  <si>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</si>
  <si>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</si>
  <si>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</si>
  <si>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</si>
  <si>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</si>
  <si>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</si>
  <si>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</si>
  <si>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</si>
  <si>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</si>
  <si>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</si>
  <si>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</si>
  <si>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</si>
  <si>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</si>
  <si>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</si>
  <si>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</si>
  <si>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</si>
  <si>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</si>
  <si>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</si>
  <si>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</si>
  <si>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</si>
  <si>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</si>
  <si>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</si>
  <si>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</si>
  <si>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</si>
  <si>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</si>
  <si>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</si>
  <si>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</si>
  <si>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</si>
  <si>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</si>
  <si>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</si>
  <si>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</si>
  <si>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</si>
  <si>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</si>
  <si>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</si>
  <si>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</si>
  <si>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</si>
  <si>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</si>
  <si>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</si>
  <si>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</si>
  <si>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</si>
  <si>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</si>
  <si>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</si>
  <si>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</si>
  <si>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</si>
  <si>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</si>
  <si>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</si>
  <si>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</si>
  <si>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</si>
  <si>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</si>
  <si>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</si>
  <si>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</si>
  <si>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</si>
  <si>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</si>
  <si>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</si>
  <si>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</si>
  <si>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</si>
  <si>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</si>
  <si>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</si>
  <si>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</si>
  <si>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</si>
  <si>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</si>
  <si>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</si>
  <si>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</si>
  <si>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</si>
  <si>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</si>
  <si>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</si>
  <si>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</si>
  <si>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</si>
  <si>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</si>
  <si>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</si>
  <si>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</si>
  <si>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</si>
  <si>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</si>
  <si>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</si>
  <si>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</si>
  <si>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</si>
  <si>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</si>
  <si>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</si>
  <si>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</si>
  <si>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</si>
  <si>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</si>
  <si>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</si>
  <si>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</si>
  <si>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</si>
  <si>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</si>
  <si>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</si>
  <si>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</si>
  <si>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</si>
  <si>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</si>
  <si>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</si>
  <si>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</si>
  <si>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</si>
  <si>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</si>
  <si>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</si>
  <si>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</si>
  <si>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</si>
  <si>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</si>
  <si>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</si>
  <si>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</si>
  <si>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</si>
  <si>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</si>
  <si>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</si>
  <si>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</si>
  <si>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</si>
  <si>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</si>
  <si>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</si>
  <si>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</si>
  <si>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</si>
  <si>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</si>
  <si>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</si>
  <si>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</si>
  <si>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</si>
  <si>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</si>
  <si>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</si>
  <si>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</si>
  <si>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</si>
  <si>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</si>
  <si>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</si>
  <si>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</si>
  <si>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</si>
  <si>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</si>
  <si>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</si>
  <si>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</si>
  <si>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</si>
  <si>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</si>
  <si>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</si>
  <si>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</si>
  <si>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</si>
  <si>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</si>
  <si>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</si>
  <si>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</si>
  <si>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</si>
  <si>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</si>
  <si>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</si>
  <si>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</si>
  <si>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</si>
  <si>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</si>
  <si>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</si>
  <si>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</si>
  <si>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</si>
  <si>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</si>
  <si>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</si>
  <si>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</si>
  <si>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</si>
  <si>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</si>
  <si>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</si>
  <si>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</si>
  <si>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</si>
  <si>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</si>
  <si>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</si>
  <si>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</si>
  <si>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</si>
  <si>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</si>
  <si>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</si>
  <si>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</si>
  <si>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</si>
  <si>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</si>
  <si>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</si>
  <si>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</si>
  <si>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</si>
  <si>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</si>
  <si>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</si>
  <si>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</si>
  <si>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</si>
  <si>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</si>
  <si>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</si>
  <si>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</si>
  <si>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</si>
  <si>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</si>
  <si>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</si>
  <si>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</si>
  <si>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</si>
  <si>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</si>
  <si>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</si>
  <si>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</si>
  <si>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</si>
  <si>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</si>
  <si>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</si>
  <si>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</si>
  <si>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</si>
  <si>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</si>
  <si>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</si>
  <si>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</si>
  <si>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</si>
  <si>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</si>
  <si>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</si>
  <si>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</si>
  <si>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</si>
  <si>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</si>
  <si>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</si>
  <si>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</si>
  <si>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</si>
  <si>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</si>
  <si>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</si>
  <si>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</si>
  <si>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</si>
  <si>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</si>
  <si>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</si>
  <si>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</si>
  <si>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</si>
  <si>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</si>
  <si>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</si>
  <si>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</si>
  <si>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</si>
  <si>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</si>
  <si>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</si>
  <si>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</si>
  <si>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</si>
  <si>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</si>
  <si>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</si>
  <si>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</si>
  <si>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</si>
  <si>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</si>
  <si>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</si>
  <si>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</si>
  <si>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</si>
  <si>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</si>
  <si>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</si>
  <si>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</si>
  <si>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</si>
  <si>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</si>
  <si>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</si>
  <si>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</si>
  <si>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</si>
  <si>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</si>
  <si>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</si>
  <si>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</si>
  <si>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</si>
  <si>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</si>
  <si>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</si>
  <si>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</si>
  <si>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</si>
  <si>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</si>
  <si>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</si>
  <si>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</si>
  <si>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</si>
  <si>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</si>
  <si>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</si>
  <si>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</si>
  <si>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</si>
  <si>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</si>
  <si>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</si>
  <si>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</si>
  <si>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</si>
  <si>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</si>
  <si>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</si>
  <si>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</si>
  <si>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</si>
  <si>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</si>
  <si>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</si>
  <si>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</si>
  <si>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</si>
  <si>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</si>
  <si>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</si>
  <si>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</si>
  <si>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</si>
  <si>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</si>
  <si>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</si>
  <si>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</si>
  <si>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</si>
  <si>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</si>
  <si>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</si>
  <si>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</si>
  <si>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</si>
  <si>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</si>
  <si>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</si>
  <si>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</si>
  <si>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</si>
  <si>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</si>
  <si>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</si>
  <si>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</si>
  <si>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</si>
  <si>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</si>
  <si>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</si>
  <si>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</si>
  <si>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</si>
  <si>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</si>
  <si>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</si>
  <si>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</si>
  <si>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</si>
  <si>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</si>
  <si>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</si>
  <si>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</si>
  <si>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</si>
  <si>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</si>
  <si>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</si>
  <si>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</si>
  <si>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</si>
  <si>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</si>
  <si>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</si>
  <si>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</si>
  <si>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</si>
  <si>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</si>
  <si>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</si>
  <si>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</si>
  <si>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</si>
  <si>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</si>
  <si>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</si>
  <si>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</si>
  <si>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</si>
  <si>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</si>
  <si>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</si>
  <si>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</si>
  <si>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</si>
  <si>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</si>
  <si>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</si>
  <si>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</si>
  <si>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</si>
  <si>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</si>
  <si>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</si>
  <si>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</si>
  <si>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</si>
  <si>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</si>
  <si>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</si>
  <si>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</si>
  <si>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</si>
  <si>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</si>
  <si>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</si>
  <si>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</si>
  <si>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</si>
  <si>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</si>
  <si>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</si>
  <si>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</si>
  <si>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</si>
  <si>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</si>
  <si>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</si>
  <si>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</si>
  <si>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</si>
  <si>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</si>
  <si>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</si>
  <si>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</si>
  <si>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</si>
  <si>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</si>
  <si>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</si>
  <si>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</si>
  <si>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</si>
  <si>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</si>
  <si>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</si>
  <si>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</si>
  <si>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</si>
  <si>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</si>
  <si>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</si>
  <si>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</si>
  <si>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</si>
  <si>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</si>
  <si>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</si>
  <si>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</si>
  <si>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</si>
  <si>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</si>
  <si>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</si>
  <si>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</si>
  <si>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</si>
  <si>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</si>
  <si>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</si>
  <si>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</si>
  <si>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</si>
  <si>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</si>
  <si>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</si>
  <si>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</si>
  <si>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</si>
  <si>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</si>
  <si>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</si>
  <si>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</si>
  <si>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</si>
  <si>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</si>
  <si>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</si>
  <si>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</si>
  <si>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</si>
  <si>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</si>
  <si>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</si>
  <si>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</si>
  <si>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</si>
  <si>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</si>
  <si>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</si>
  <si>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</si>
  <si>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</si>
  <si>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</si>
  <si>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</si>
  <si>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</si>
  <si>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</si>
  <si>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</si>
  <si>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</si>
  <si>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</si>
  <si>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</si>
  <si>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</si>
  <si>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</si>
  <si>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</si>
  <si>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</si>
  <si>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</si>
  <si>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</si>
  <si>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</si>
  <si>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</si>
  <si>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</si>
  <si>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</si>
  <si>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</si>
  <si>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</si>
  <si>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</si>
  <si>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</si>
  <si>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</si>
  <si>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</si>
  <si>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</si>
  <si>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</si>
  <si>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</si>
  <si>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</si>
  <si>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</si>
  <si>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</si>
  <si>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</si>
  <si>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</si>
  <si>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</si>
  <si>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</si>
  <si>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</si>
  <si>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</si>
  <si>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</si>
  <si>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</si>
  <si>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</si>
  <si>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</si>
  <si>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</si>
  <si>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</si>
  <si>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</si>
  <si>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</si>
  <si>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</si>
  <si>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</si>
  <si>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</si>
  <si>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</si>
  <si>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</si>
  <si>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</si>
  <si>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</si>
  <si>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</si>
  <si>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</si>
  <si>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</si>
  <si>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</si>
  <si>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</si>
  <si>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</si>
  <si>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</si>
  <si>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</si>
  <si>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</si>
  <si>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</si>
  <si>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</si>
  <si>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</si>
  <si>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</si>
  <si>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</si>
  <si>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</si>
  <si>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</si>
  <si>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</si>
  <si>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</si>
  <si>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</si>
  <si>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</si>
  <si>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</si>
  <si>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</si>
  <si>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</si>
  <si>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</si>
  <si>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</si>
  <si>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</si>
  <si>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</si>
  <si>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</si>
  <si>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</si>
  <si>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</si>
  <si>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</si>
  <si>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</si>
  <si>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</si>
  <si>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</si>
  <si>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</si>
  <si>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</si>
  <si>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</si>
  <si>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</si>
  <si>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</si>
  <si>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</si>
  <si>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</si>
  <si>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</si>
  <si>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</si>
  <si>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</si>
  <si>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</si>
  <si>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</si>
  <si>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</si>
  <si>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</si>
  <si>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</si>
  <si>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</si>
  <si>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</si>
  <si>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</si>
  <si>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</si>
  <si>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</si>
  <si>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</si>
  <si>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</si>
  <si>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</si>
  <si>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</si>
  <si>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</si>
  <si>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</si>
  <si>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</si>
  <si>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</si>
  <si>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</si>
  <si>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</si>
  <si>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</si>
  <si>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</si>
  <si>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</si>
  <si>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</si>
  <si>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</si>
  <si>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</si>
  <si>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</si>
  <si>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</si>
  <si>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</si>
  <si>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</si>
  <si>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</si>
  <si>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</si>
  <si>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</si>
  <si>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</si>
  <si>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</si>
  <si>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</si>
  <si>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</si>
  <si>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</si>
  <si>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</si>
  <si>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</si>
  <si>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</si>
  <si>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</si>
  <si>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</si>
  <si>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</si>
  <si>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</si>
  <si>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</si>
  <si>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</si>
  <si>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</si>
  <si>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</si>
  <si>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</si>
  <si>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</si>
  <si>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</si>
  <si>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</si>
  <si>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</si>
  <si>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</si>
  <si>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</si>
  <si>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</si>
  <si>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</si>
  <si>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</si>
  <si>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</si>
  <si>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</si>
  <si>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</si>
  <si>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</si>
  <si>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</si>
  <si>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</si>
  <si>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</si>
  <si>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</si>
  <si>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</si>
  <si>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</si>
  <si>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</si>
  <si>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</si>
  <si>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</si>
  <si>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</si>
  <si>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</si>
  <si>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</si>
  <si>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</si>
  <si>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</si>
  <si>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</si>
  <si>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</si>
  <si>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</si>
  <si>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</si>
  <si>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</si>
  <si>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</si>
  <si>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</si>
  <si>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</si>
  <si>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</si>
  <si>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</si>
  <si>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</si>
  <si>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</si>
  <si>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</si>
  <si>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</si>
  <si>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</si>
  <si>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</si>
  <si>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</si>
  <si>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</si>
  <si>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</si>
  <si>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</si>
  <si>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</si>
  <si>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</si>
  <si>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</si>
  <si>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</si>
  <si>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</si>
  <si>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</si>
  <si>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</si>
  <si>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</si>
  <si>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</si>
  <si>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</si>
  <si>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</si>
  <si>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</si>
  <si>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</si>
  <si>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</si>
  <si>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</si>
  <si>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</si>
  <si>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</si>
  <si>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</si>
  <si>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</si>
  <si>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</si>
  <si>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</si>
  <si>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</si>
  <si>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</si>
  <si>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</si>
  <si>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</si>
  <si>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</si>
  <si>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</si>
  <si>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</si>
  <si>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</si>
  <si>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</si>
  <si>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</si>
  <si>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</si>
  <si>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</si>
  <si>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</si>
  <si>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</si>
  <si>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</si>
  <si>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</si>
  <si>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</si>
  <si>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</si>
  <si>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</si>
  <si>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</si>
  <si>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</si>
  <si>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</si>
  <si>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</si>
  <si>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</si>
  <si>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</si>
  <si>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</si>
  <si>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</si>
  <si>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</si>
  <si>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</si>
  <si>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</si>
  <si>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</si>
  <si>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</si>
  <si>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</si>
  <si>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</si>
  <si>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</si>
  <si>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</si>
  <si>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</si>
  <si>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</si>
  <si>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</si>
  <si>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</si>
  <si>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</si>
  <si>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</si>
  <si>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</si>
  <si>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</si>
  <si>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</si>
  <si>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</si>
  <si>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</si>
  <si>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</si>
  <si>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</si>
  <si>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</si>
  <si>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</si>
  <si>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</si>
  <si>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</si>
  <si>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</si>
  <si>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</si>
  <si>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</si>
  <si>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</si>
  <si>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</si>
  <si>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</si>
  <si>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</si>
  <si>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</si>
  <si>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</si>
  <si>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</si>
  <si>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</si>
  <si>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</si>
  <si>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</si>
  <si>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</si>
  <si>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</si>
  <si>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</si>
  <si>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</si>
  <si>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</si>
  <si>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</si>
  <si>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</si>
  <si>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</si>
  <si>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</si>
  <si>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</si>
  <si>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</si>
  <si>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</si>
  <si>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</si>
  <si>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</si>
  <si>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</si>
  <si>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</si>
  <si>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</si>
  <si>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</si>
  <si>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</si>
  <si>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</si>
  <si>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</si>
  <si>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</si>
  <si>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</si>
  <si>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</si>
  <si>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</si>
  <si>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</si>
  <si>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</si>
  <si>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</si>
  <si>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</si>
  <si>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</si>
  <si>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</si>
  <si>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</si>
  <si>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</si>
  <si>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</si>
  <si>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</si>
  <si>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</si>
  <si>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</si>
  <si>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</si>
  <si>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</si>
  <si>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</si>
  <si>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</si>
  <si>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</si>
  <si>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</si>
  <si>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</si>
  <si>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</si>
  <si>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</si>
  <si>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</si>
  <si>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</si>
  <si>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</si>
  <si>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</si>
  <si>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</si>
  <si>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</si>
  <si>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</si>
  <si>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</si>
  <si>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</si>
  <si>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</si>
  <si>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</si>
  <si>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</si>
  <si>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</si>
  <si>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</si>
  <si>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</si>
  <si>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</si>
  <si>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</si>
  <si>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</si>
  <si>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</si>
  <si>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</si>
  <si>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</si>
  <si>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</si>
  <si>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</si>
  <si>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</si>
  <si>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</si>
  <si>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</si>
  <si>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</si>
  <si>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</si>
  <si>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</si>
  <si>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</si>
  <si>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</si>
  <si>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</si>
  <si>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</si>
  <si>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</si>
  <si>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</si>
  <si>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</si>
  <si>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</si>
  <si>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</si>
  <si>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</si>
  <si>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</si>
  <si>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</si>
  <si>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</si>
  <si>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</si>
  <si>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</si>
  <si>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</si>
  <si>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</si>
  <si>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</si>
  <si>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</si>
  <si>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</si>
  <si>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</si>
  <si>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</si>
  <si>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</si>
  <si>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</si>
  <si>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</si>
  <si>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</si>
  <si>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</si>
  <si>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</si>
  <si>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</si>
  <si>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</si>
  <si>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</si>
  <si>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</si>
  <si>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</si>
  <si>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</si>
  <si>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</si>
  <si>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</si>
  <si>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</si>
  <si>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</si>
  <si>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</si>
  <si>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</si>
  <si>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</si>
  <si>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</si>
  <si>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</si>
  <si>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</si>
  <si>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</si>
  <si>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</si>
  <si>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</si>
  <si>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</si>
  <si>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</si>
  <si>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</si>
  <si>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</si>
  <si>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</si>
  <si>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</si>
  <si>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</si>
  <si>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</si>
  <si>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</si>
  <si>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</si>
  <si>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</si>
  <si>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</si>
  <si>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</si>
  <si>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</si>
  <si>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</si>
  <si>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</si>
  <si>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</si>
  <si>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</si>
  <si>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</si>
  <si>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</si>
  <si>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</si>
  <si>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</si>
  <si>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</si>
  <si>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</si>
  <si>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</si>
  <si>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</si>
  <si>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</si>
  <si>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</si>
  <si>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</si>
  <si>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</si>
  <si>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</si>
  <si>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</si>
  <si>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</si>
  <si>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</si>
  <si>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</si>
  <si>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</si>
  <si>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</si>
  <si>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</si>
  <si>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</si>
  <si>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</si>
  <si>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</si>
  <si>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</si>
  <si>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</si>
  <si>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</si>
  <si>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</si>
  <si>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</si>
  <si>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</si>
  <si>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</si>
  <si>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</si>
  <si>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</si>
  <si>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</si>
  <si>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</si>
  <si>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</si>
  <si>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</si>
  <si>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</si>
  <si>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</si>
  <si>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</si>
  <si>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</si>
  <si>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</si>
  <si>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</si>
  <si>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</si>
  <si>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</si>
  <si>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</si>
  <si>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</si>
  <si>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</si>
  <si>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</si>
  <si>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</si>
  <si>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</si>
  <si>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</si>
  <si>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</si>
  <si>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</si>
  <si>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</si>
  <si>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</si>
  <si>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</si>
  <si>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</si>
  <si>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</si>
  <si>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</si>
  <si>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</si>
  <si>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</si>
  <si>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</si>
  <si>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</si>
  <si>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</si>
  <si>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</si>
  <si>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</si>
  <si>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</si>
  <si>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</si>
  <si>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</si>
  <si>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</si>
  <si>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</si>
  <si>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</si>
  <si>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</si>
  <si>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</si>
  <si>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</si>
  <si>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</si>
  <si>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</si>
  <si>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</si>
  <si>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</si>
  <si>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</si>
  <si>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</si>
  <si>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</si>
  <si>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</si>
  <si>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</si>
  <si>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</si>
  <si>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</si>
  <si>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</si>
  <si>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</si>
  <si>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</si>
  <si>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</si>
  <si>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</si>
  <si>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</si>
  <si>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</si>
  <si>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</si>
  <si>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</si>
  <si>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</si>
  <si>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</si>
  <si>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</si>
  <si>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</si>
  <si>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</si>
  <si>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</si>
  <si>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</si>
  <si>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</si>
  <si>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</si>
  <si>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</si>
  <si>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</si>
  <si>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</si>
  <si>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</si>
  <si>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</si>
  <si>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</si>
  <si>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</si>
  <si>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</si>
  <si>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</si>
  <si>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</si>
  <si>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</si>
  <si>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</si>
  <si>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</si>
  <si>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</si>
  <si>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</si>
  <si>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</si>
  <si>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</si>
  <si>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</si>
  <si>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</si>
  <si>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</si>
  <si>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</si>
  <si>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</si>
  <si>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</si>
  <si>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</si>
  <si>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</si>
  <si>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</si>
  <si>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</si>
  <si>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</si>
  <si>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</si>
  <si>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</si>
  <si>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</si>
  <si>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</si>
  <si>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</si>
  <si>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</si>
  <si>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</si>
  <si>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</si>
  <si>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</si>
  <si>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</si>
  <si>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</si>
  <si>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</si>
  <si>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</si>
  <si>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</si>
  <si>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</si>
  <si>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</si>
  <si>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</si>
  <si>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</si>
  <si>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</si>
  <si>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</si>
  <si>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</si>
  <si>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</si>
  <si>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</si>
  <si>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</si>
  <si>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</si>
  <si>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</si>
  <si>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</si>
  <si>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</si>
  <si>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</si>
  <si>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</si>
  <si>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</si>
  <si>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</si>
  <si>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</si>
  <si>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</si>
  <si>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</si>
  <si>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</si>
  <si>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</si>
  <si>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</si>
  <si>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</si>
  <si>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</si>
  <si>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</si>
  <si>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</si>
  <si>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</si>
  <si>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</si>
  <si>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</si>
  <si>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</si>
  <si>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</si>
  <si>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</si>
  <si>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</si>
  <si>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</si>
  <si>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</si>
  <si>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</si>
  <si>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</si>
  <si>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</si>
  <si>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</si>
  <si>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</si>
  <si>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</si>
  <si>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</si>
  <si>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</si>
  <si>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</si>
  <si>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</si>
  <si>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</si>
  <si>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</si>
  <si>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</si>
  <si>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</si>
  <si>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</si>
  <si>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</si>
  <si>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</si>
  <si>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</si>
  <si>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</si>
  <si>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</si>
  <si>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</si>
  <si>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</si>
  <si>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</si>
  <si>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</si>
  <si>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</si>
  <si>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</si>
  <si>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</si>
  <si>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</si>
  <si>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</si>
  <si>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</si>
  <si>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</si>
  <si>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</si>
  <si>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</si>
  <si>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</si>
  <si>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</si>
  <si>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</si>
  <si>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</si>
  <si>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</si>
  <si>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</si>
  <si>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</si>
  <si>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</si>
  <si>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</si>
  <si>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</si>
  <si>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</si>
  <si>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</si>
  <si>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</si>
  <si>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</si>
  <si>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</si>
  <si>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</si>
  <si>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</si>
  <si>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</si>
  <si>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</si>
  <si>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</si>
  <si>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</si>
  <si>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</si>
  <si>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</si>
  <si>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</si>
  <si>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</si>
  <si>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</si>
  <si>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</si>
  <si>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</si>
  <si>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</si>
  <si>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</si>
  <si>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</si>
  <si>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</si>
  <si>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</si>
  <si>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</si>
  <si>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</si>
  <si>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</si>
  <si>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</si>
  <si>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</si>
  <si>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</si>
  <si>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</si>
  <si>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</si>
  <si>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</si>
  <si>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</si>
  <si>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</si>
  <si>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</si>
  <si>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</si>
  <si>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</si>
  <si>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</si>
  <si>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</si>
  <si>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</si>
  <si>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</si>
  <si>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</si>
  <si>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</si>
  <si>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</si>
  <si>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</si>
  <si>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</si>
  <si>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</si>
  <si>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</si>
  <si>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</si>
  <si>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</si>
  <si>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</si>
  <si>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</si>
  <si>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</si>
  <si>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</si>
  <si>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</si>
  <si>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</si>
  <si>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</si>
  <si>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</si>
  <si>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</si>
  <si>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</si>
  <si>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</si>
  <si>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</si>
  <si>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</si>
  <si>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</si>
  <si>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</si>
  <si>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</si>
  <si>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</si>
  <si>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</si>
  <si>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</si>
  <si>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</si>
  <si>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</si>
  <si>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</si>
  <si>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</si>
  <si>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</si>
  <si>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</si>
  <si>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</si>
  <si>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</si>
  <si>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</si>
  <si>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</si>
  <si>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</si>
  <si>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</si>
  <si>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</si>
  <si>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</si>
  <si>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</si>
  <si>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</si>
  <si>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</si>
  <si>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</si>
  <si>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</si>
  <si>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</si>
  <si>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</si>
  <si>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</si>
  <si>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</si>
  <si>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</si>
  <si>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</si>
  <si>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</si>
  <si>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</si>
  <si>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</si>
  <si>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</si>
  <si>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</si>
  <si>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</si>
  <si>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</si>
  <si>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</si>
  <si>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</si>
  <si>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</si>
  <si>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</si>
  <si>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</si>
  <si>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</si>
  <si>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</si>
  <si>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</si>
  <si>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</si>
  <si>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</si>
  <si>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</si>
  <si>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</si>
  <si>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</si>
  <si>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</si>
  <si>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</si>
  <si>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</si>
  <si>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</si>
  <si>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</si>
  <si>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</si>
  <si>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</si>
  <si>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</si>
  <si>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</si>
  <si>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</si>
  <si>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</si>
  <si>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</si>
  <si>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</si>
  <si>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</si>
  <si>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</si>
  <si>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</si>
  <si>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</si>
  <si>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</si>
  <si>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</si>
  <si>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</si>
  <si>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</si>
  <si>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</si>
  <si>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</si>
  <si>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</si>
  <si>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</si>
  <si>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</si>
  <si>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</si>
  <si>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</si>
  <si>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</si>
  <si>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</si>
  <si>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</si>
  <si>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</si>
  <si>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</si>
  <si>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</si>
  <si>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</si>
  <si>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</si>
  <si>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</si>
  <si>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</si>
  <si>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</si>
  <si>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</si>
  <si>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</si>
  <si>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</si>
  <si>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</si>
  <si>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</si>
  <si>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</si>
  <si>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</si>
  <si>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</si>
  <si>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</si>
  <si>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</si>
  <si>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</si>
  <si>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</si>
  <si>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</si>
  <si>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</si>
  <si>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</si>
  <si>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</si>
  <si>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</si>
  <si>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</si>
  <si>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</si>
  <si>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</si>
  <si>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</si>
  <si>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</si>
  <si>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</si>
  <si>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</si>
  <si>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</si>
  <si>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</si>
  <si>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</si>
  <si>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</si>
  <si>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</si>
  <si>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</si>
  <si>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</si>
  <si>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</si>
  <si>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</si>
  <si>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</si>
  <si>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</si>
  <si>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</si>
  <si>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</si>
  <si>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</si>
  <si>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</si>
  <si>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</si>
  <si>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</si>
  <si>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</si>
  <si>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</si>
  <si>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</si>
  <si>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</si>
  <si>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</si>
  <si>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</si>
  <si>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</si>
  <si>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</si>
  <si>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</si>
  <si>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</si>
  <si>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</si>
  <si>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</si>
  <si>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</si>
  <si>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</si>
  <si>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</si>
  <si>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</si>
  <si>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</si>
  <si>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</si>
  <si>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</si>
  <si>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</si>
  <si>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</si>
  <si>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</si>
  <si>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</si>
  <si>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</si>
  <si>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</si>
  <si>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</si>
  <si>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</si>
  <si>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</si>
  <si>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</si>
  <si>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</si>
  <si>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</si>
  <si>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</si>
  <si>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</si>
  <si>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</si>
  <si>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</si>
  <si>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</si>
  <si>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</si>
  <si>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</si>
  <si>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</si>
  <si>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</si>
  <si>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</si>
  <si>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</si>
  <si>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</si>
  <si>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</si>
  <si>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</si>
  <si>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</si>
  <si>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</si>
  <si>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</si>
  <si>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</si>
  <si>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</si>
  <si>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</si>
  <si>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</si>
  <si>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</si>
  <si>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</si>
  <si>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</si>
  <si>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</si>
  <si>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</si>
  <si>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</si>
  <si>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</si>
  <si>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</si>
  <si>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</si>
  <si>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</si>
  <si>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</si>
  <si>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</si>
  <si>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</si>
  <si>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</si>
  <si>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</si>
  <si>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</si>
  <si>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</si>
  <si>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</si>
  <si>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</si>
  <si>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</si>
  <si>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</si>
  <si>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</si>
  <si>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</si>
  <si>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</si>
  <si>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</si>
  <si>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</si>
  <si>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</si>
  <si>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</si>
  <si>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</si>
  <si>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</si>
  <si>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</si>
  <si>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</si>
  <si>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</si>
  <si>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</si>
  <si>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</si>
  <si>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</si>
  <si>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</si>
  <si>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</si>
  <si>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</si>
  <si>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</si>
  <si>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</si>
  <si>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</si>
  <si>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</si>
  <si>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</si>
  <si>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</si>
  <si>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</si>
  <si>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</si>
  <si>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</si>
  <si>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</si>
  <si>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</si>
  <si>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</si>
  <si>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</si>
  <si>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</si>
  <si>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</si>
  <si>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</si>
  <si>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</si>
  <si>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</si>
  <si>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</si>
  <si>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</si>
  <si>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</si>
  <si>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</si>
  <si>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</si>
  <si>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</si>
  <si>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</si>
  <si>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</si>
  <si>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</si>
  <si>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</si>
  <si>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</si>
  <si>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</si>
  <si>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</si>
  <si>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</si>
  <si>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</si>
  <si>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</si>
  <si>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</si>
  <si>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</si>
  <si>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</si>
  <si>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</si>
  <si>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</si>
  <si>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</si>
  <si>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</si>
  <si>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</si>
  <si>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</si>
  <si>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</si>
  <si>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</si>
  <si>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</si>
  <si>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</si>
  <si>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</si>
  <si>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</si>
  <si>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</si>
  <si>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</si>
  <si>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</si>
  <si>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</si>
  <si>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</si>
  <si>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</si>
  <si>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</si>
  <si>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</si>
  <si>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</si>
  <si>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</si>
  <si>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</si>
  <si>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</si>
  <si>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</si>
  <si>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</si>
  <si>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</si>
  <si>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</si>
  <si>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</si>
  <si>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</si>
  <si>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</si>
  <si>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</si>
  <si>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</si>
  <si>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</si>
  <si>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</si>
  <si>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</si>
  <si>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</si>
  <si>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</si>
  <si>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</si>
  <si>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</si>
  <si>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</si>
  <si>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</si>
  <si>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</si>
  <si>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</si>
  <si>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</si>
  <si>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</si>
  <si>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</si>
  <si>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</si>
  <si>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</si>
  <si>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</si>
  <si>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</si>
  <si>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</si>
  <si>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</si>
  <si>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</si>
  <si>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</si>
  <si>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</si>
  <si>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</si>
  <si>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</si>
  <si>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</si>
  <si>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</si>
  <si>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</si>
  <si>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</si>
  <si>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</si>
  <si>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</si>
  <si>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</si>
  <si>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</si>
  <si>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</si>
  <si>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</si>
  <si>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</si>
  <si>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</si>
  <si>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</si>
  <si>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</si>
  <si>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</si>
  <si>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</si>
  <si>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</si>
  <si>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</si>
  <si>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</si>
  <si>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</si>
  <si>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</si>
  <si>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</si>
  <si>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</si>
  <si>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</si>
  <si>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</si>
  <si>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</si>
  <si>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</si>
  <si>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</si>
  <si>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</si>
  <si>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</si>
  <si>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</si>
  <si>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</si>
  <si>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</si>
  <si>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</si>
  <si>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</si>
  <si>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</si>
  <si>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</si>
  <si>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</si>
  <si>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</si>
  <si>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</si>
  <si>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</si>
  <si>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</si>
  <si>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</si>
  <si>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</si>
  <si>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</si>
  <si>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</si>
  <si>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</si>
  <si>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</si>
  <si>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</si>
  <si>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</si>
  <si>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</si>
  <si>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</si>
  <si>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</si>
  <si>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</si>
  <si>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</si>
  <si>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</si>
  <si>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</si>
  <si>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</si>
  <si>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</si>
  <si>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</si>
  <si>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</si>
  <si>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</si>
  <si>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</si>
  <si>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</si>
  <si>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</si>
  <si>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</si>
  <si>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</si>
  <si>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</si>
  <si>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</si>
  <si>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</si>
  <si>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</si>
  <si>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</si>
  <si>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</si>
  <si>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</si>
  <si>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</si>
  <si>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</si>
  <si>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</si>
  <si>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</si>
  <si>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</si>
  <si>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</si>
  <si>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</si>
  <si>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</si>
  <si>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</si>
  <si>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</si>
  <si>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</si>
  <si>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</si>
  <si>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</si>
  <si>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</si>
  <si>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</si>
  <si>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</si>
  <si>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</si>
  <si>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</si>
  <si>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</si>
  <si>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</si>
  <si>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</si>
  <si>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</si>
  <si>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</si>
  <si>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</si>
  <si>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</si>
  <si>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</si>
  <si>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</si>
  <si>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</si>
  <si>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</si>
  <si>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</si>
  <si>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</si>
  <si>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</si>
  <si>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</si>
  <si>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</si>
  <si>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</si>
  <si>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</si>
  <si>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</si>
  <si>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</si>
  <si>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</si>
  <si>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</si>
  <si>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</si>
  <si>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</si>
  <si>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</si>
  <si>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</si>
  <si>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</si>
  <si>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</si>
  <si>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</si>
  <si>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</si>
  <si>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</si>
  <si>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</si>
  <si>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</si>
  <si>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</si>
  <si>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</si>
  <si>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</si>
  <si>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</si>
  <si>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</si>
  <si>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</si>
  <si>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</si>
  <si>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</si>
  <si>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</si>
  <si>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</si>
  <si>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</si>
  <si>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</si>
  <si>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</si>
  <si>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</si>
  <si>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</si>
  <si>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</si>
  <si>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</si>
  <si>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</si>
  <si>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</si>
  <si>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</si>
  <si>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</si>
  <si>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</si>
  <si>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</si>
  <si>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</si>
  <si>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</si>
  <si>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</si>
  <si>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</si>
  <si>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</si>
  <si>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</si>
  <si>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</si>
  <si>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</si>
  <si>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</si>
  <si>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</si>
  <si>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</si>
  <si>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</si>
  <si>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</si>
  <si>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</si>
  <si>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</si>
  <si>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</si>
  <si>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</si>
  <si>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</si>
  <si>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</si>
  <si>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</si>
  <si>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</si>
  <si>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</si>
  <si>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</si>
  <si>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</si>
  <si>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</si>
  <si>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</si>
  <si>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</si>
  <si>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</si>
  <si>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</si>
  <si>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</si>
  <si>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</si>
  <si>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</si>
  <si>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</si>
  <si>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</si>
  <si>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</si>
  <si>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</si>
  <si>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</si>
  <si>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</si>
  <si>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</si>
  <si>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</si>
  <si>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</si>
  <si>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</si>
  <si>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</si>
  <si>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</si>
  <si>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</si>
  <si>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</si>
  <si>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</si>
  <si>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</si>
  <si>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</si>
  <si>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</si>
  <si>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</si>
  <si>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</si>
  <si>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</si>
  <si>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</si>
  <si>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</si>
  <si>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</si>
  <si>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</si>
  <si>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</si>
  <si>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</si>
  <si>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</si>
  <si>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</si>
  <si>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</si>
  <si>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</si>
  <si>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</si>
  <si>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</si>
  <si>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</si>
  <si>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</si>
  <si>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</si>
  <si>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</si>
  <si>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</si>
  <si>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</si>
  <si>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</si>
  <si>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</si>
  <si>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</si>
  <si>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</si>
  <si>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</si>
  <si>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</si>
  <si>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</si>
  <si>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</si>
  <si>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</si>
  <si>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</si>
  <si>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</si>
  <si>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</si>
  <si>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</si>
  <si>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</si>
  <si>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</si>
  <si>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</si>
  <si>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</si>
  <si>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</si>
  <si>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</si>
  <si>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</si>
  <si>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</si>
  <si>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</si>
  <si>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</si>
  <si>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</si>
  <si>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</si>
  <si>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</si>
  <si>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</si>
  <si>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</si>
  <si>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</si>
  <si>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</si>
  <si>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</si>
  <si>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</si>
  <si>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</si>
  <si>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</si>
  <si>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</si>
  <si>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</si>
  <si>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</si>
  <si>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</si>
  <si>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</si>
  <si>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</si>
  <si>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</si>
  <si>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</si>
  <si>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</si>
  <si>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</si>
  <si>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</si>
  <si>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</si>
  <si>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</si>
  <si>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</si>
  <si>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</si>
  <si>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</si>
  <si>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</si>
  <si>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</si>
  <si>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</si>
  <si>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</si>
  <si>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</si>
  <si>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</si>
  <si>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</si>
  <si>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</si>
  <si>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</si>
  <si>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</si>
  <si>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</si>
  <si>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</si>
  <si>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</si>
  <si>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</si>
  <si>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</si>
  <si>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</si>
  <si>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</si>
  <si>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</si>
  <si>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</si>
  <si>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</si>
  <si>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</si>
  <si>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</si>
  <si>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</si>
  <si>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</si>
  <si>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</si>
  <si>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</si>
  <si>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</si>
  <si>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</si>
  <si>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</si>
  <si>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</si>
  <si>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</si>
  <si>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</si>
  <si>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</si>
  <si>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</si>
  <si>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</si>
  <si>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</si>
  <si>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</si>
  <si>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</si>
  <si>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</si>
  <si>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</si>
  <si>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</si>
  <si>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</si>
  <si>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</si>
  <si>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</si>
  <si>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</si>
  <si>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</si>
  <si>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</si>
  <si>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</si>
  <si>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</si>
  <si>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</si>
  <si>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</si>
  <si>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</si>
  <si>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</si>
  <si>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</si>
  <si>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</si>
  <si>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</si>
  <si>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</si>
  <si>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</si>
  <si>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</si>
  <si>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</si>
  <si>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</si>
  <si>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</si>
  <si>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</si>
  <si>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</si>
  <si>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</si>
  <si>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</si>
  <si>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</si>
  <si>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</si>
  <si>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</si>
  <si>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</si>
  <si>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</si>
  <si>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</si>
  <si>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</si>
  <si>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</si>
  <si>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</si>
  <si>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</si>
  <si>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</si>
  <si>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</si>
  <si>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</si>
  <si>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</si>
  <si>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</si>
  <si>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</si>
  <si>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</si>
  <si>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</si>
  <si>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</si>
  <si>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</si>
  <si>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</si>
  <si>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</si>
  <si>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</si>
  <si>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</si>
  <si>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</si>
  <si>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</si>
  <si>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</si>
  <si>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</si>
  <si>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</si>
  <si>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</si>
  <si>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</si>
  <si>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</si>
  <si>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</si>
  <si>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</si>
  <si>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</si>
  <si>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</si>
  <si>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</si>
  <si>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</si>
  <si>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</si>
  <si>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</si>
  <si>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</si>
  <si>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</si>
  <si>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</si>
  <si>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</si>
  <si>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</si>
  <si>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</si>
  <si>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</si>
  <si>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</si>
  <si>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</si>
  <si>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</si>
  <si>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</si>
  <si>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</si>
  <si>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</si>
  <si>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</si>
  <si>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</si>
  <si>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</si>
  <si>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</si>
  <si>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</si>
  <si>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</si>
  <si>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</si>
  <si>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</si>
  <si>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</si>
  <si>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</si>
  <si>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</si>
  <si>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</si>
  <si>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</si>
  <si>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</si>
  <si>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</si>
  <si>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</si>
  <si>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</si>
  <si>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</si>
  <si>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</si>
  <si>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</si>
  <si>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</si>
  <si>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</si>
  <si>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</si>
  <si>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</si>
  <si>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</si>
  <si>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</si>
  <si>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</si>
  <si>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</si>
  <si>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</si>
  <si>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</si>
  <si>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</si>
  <si>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</si>
  <si>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</si>
  <si>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</si>
  <si>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</si>
  <si>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</si>
  <si>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</si>
  <si>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</si>
  <si>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</si>
  <si>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</si>
  <si>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</si>
  <si>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</si>
  <si>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</si>
  <si>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</si>
  <si>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</si>
  <si>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</si>
  <si>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</si>
  <si>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</si>
  <si>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</si>
  <si>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</si>
  <si>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</si>
  <si>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</si>
  <si>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</si>
  <si>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</si>
  <si>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</si>
  <si>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</si>
  <si>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</si>
  <si>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</si>
  <si>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</si>
  <si>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</si>
  <si>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</si>
  <si>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</si>
  <si>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</si>
  <si>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</si>
  <si>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</si>
  <si>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</si>
  <si>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</si>
  <si>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</si>
  <si>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</si>
  <si>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</si>
  <si>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</si>
  <si>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</si>
  <si>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</si>
  <si>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</si>
  <si>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</si>
  <si>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</si>
  <si>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</si>
  <si>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</si>
  <si>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</si>
  <si>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</si>
  <si>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</si>
  <si>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</si>
  <si>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</si>
  <si>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</si>
  <si>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</si>
  <si>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</si>
  <si>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</si>
  <si>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</si>
  <si>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</si>
  <si>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</si>
  <si>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</si>
  <si>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</si>
  <si>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</si>
  <si>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</si>
  <si>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</si>
  <si>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</si>
  <si>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</si>
  <si>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</si>
  <si>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</si>
  <si>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</si>
  <si>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</si>
  <si>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</si>
  <si>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</si>
  <si>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</si>
  <si>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</si>
  <si>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</si>
  <si>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</si>
  <si>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</si>
  <si>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</si>
  <si>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</si>
  <si>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</si>
  <si>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</si>
  <si>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</si>
  <si>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</si>
  <si>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</si>
  <si>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</si>
  <si>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</si>
  <si>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</si>
  <si>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</si>
  <si>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</si>
  <si>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</si>
  <si>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</si>
  <si>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</si>
  <si>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</si>
  <si>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</si>
  <si>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</si>
  <si>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</si>
  <si>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</si>
  <si>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</si>
  <si>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</si>
  <si>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</si>
  <si>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</si>
  <si>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</si>
  <si>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</si>
  <si>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</si>
  <si>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</si>
  <si>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</si>
  <si>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</si>
  <si>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</si>
  <si>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</si>
  <si>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</si>
  <si>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</si>
  <si>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</si>
  <si>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</si>
  <si>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</si>
  <si>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</si>
  <si>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</si>
  <si>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</si>
  <si>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</si>
  <si>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</si>
  <si>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</si>
  <si>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</si>
  <si>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</si>
  <si>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</si>
  <si>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</si>
  <si>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</si>
  <si>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</si>
  <si>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</si>
  <si>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</si>
  <si>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</si>
  <si>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</si>
  <si>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</si>
  <si>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</si>
  <si>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</si>
  <si>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</si>
  <si>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</si>
  <si>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</si>
  <si>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</si>
  <si>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</si>
  <si>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</si>
  <si>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</si>
  <si>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</si>
  <si>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</si>
  <si>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</si>
  <si>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</si>
  <si>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</si>
  <si>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</si>
  <si>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</si>
  <si>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</si>
  <si>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</si>
  <si>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</si>
  <si>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</si>
  <si>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</si>
  <si>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</si>
  <si>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</si>
  <si>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</si>
  <si>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</si>
  <si>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</si>
  <si>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</si>
  <si>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</si>
  <si>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</si>
  <si>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</si>
  <si>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</si>
  <si>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</si>
  <si>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</si>
  <si>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</si>
  <si>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</si>
  <si>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</si>
  <si>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</si>
  <si>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</si>
  <si>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</si>
  <si>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</si>
  <si>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</si>
  <si>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</si>
  <si>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</si>
  <si>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</si>
  <si>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</si>
  <si>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</si>
  <si>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</si>
  <si>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</si>
  <si>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</si>
  <si>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</si>
  <si>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</si>
  <si>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</si>
  <si>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</si>
  <si>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</si>
  <si>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</si>
  <si>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</si>
  <si>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</si>
  <si>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</si>
  <si>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</si>
  <si>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</si>
  <si>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</si>
  <si>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</si>
  <si>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</si>
  <si>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</si>
  <si>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</si>
  <si>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</si>
  <si>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</si>
  <si>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</si>
  <si>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</si>
  <si>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</si>
  <si>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</si>
  <si>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</si>
  <si>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</si>
  <si>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</si>
  <si>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</si>
  <si>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</si>
  <si>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</si>
  <si>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</si>
  <si>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</si>
  <si>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</si>
  <si>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</si>
  <si>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</si>
  <si>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</si>
  <si>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</si>
  <si>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</si>
  <si>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</si>
  <si>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</si>
  <si>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</si>
  <si>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</si>
  <si>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</si>
  <si>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</si>
  <si>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</si>
  <si>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</si>
  <si>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</si>
  <si>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</si>
  <si>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</si>
  <si>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</si>
  <si>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</si>
  <si>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</si>
  <si>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</si>
  <si>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</si>
  <si>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</si>
  <si>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</si>
  <si>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</si>
  <si>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</si>
  <si>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</si>
  <si>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</si>
  <si>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</si>
  <si>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</si>
  <si>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</si>
  <si>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</si>
  <si>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</si>
  <si>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</si>
  <si>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</si>
  <si>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</si>
  <si>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</si>
  <si>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</si>
  <si>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</si>
  <si>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</si>
  <si>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</si>
  <si>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</si>
  <si>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</si>
  <si>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</si>
  <si>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</si>
  <si>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</si>
  <si>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</si>
  <si>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</si>
  <si>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</si>
  <si>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</si>
  <si>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</si>
  <si>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</si>
  <si>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</si>
  <si>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</si>
  <si>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</si>
  <si>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</si>
  <si>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</si>
  <si>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</si>
  <si>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</si>
  <si>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</si>
  <si>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</si>
  <si>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</si>
  <si>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</si>
  <si>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</si>
  <si>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</si>
  <si>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</si>
  <si>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</si>
  <si>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</si>
  <si>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</si>
  <si>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</si>
  <si>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</si>
  <si>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</si>
  <si>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</si>
  <si>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</si>
  <si>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</si>
  <si>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</si>
  <si>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</si>
  <si>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</si>
  <si>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</si>
  <si>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</si>
  <si>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</si>
  <si>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</si>
  <si>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</si>
  <si>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</si>
  <si>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</si>
  <si>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</si>
  <si>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</si>
  <si>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</si>
  <si>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</si>
  <si>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</si>
  <si>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</si>
  <si>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</si>
  <si>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</si>
  <si>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</si>
  <si>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</si>
  <si>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</si>
  <si>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</si>
  <si>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</si>
  <si>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</si>
  <si>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</si>
  <si>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</si>
  <si>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</si>
  <si>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</si>
  <si>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</si>
  <si>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</si>
  <si>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</si>
  <si>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</si>
  <si>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</si>
  <si>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</si>
  <si>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</si>
  <si>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</si>
  <si>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</si>
  <si>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</si>
  <si>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</si>
  <si>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</si>
  <si>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</si>
  <si>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</si>
  <si>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</si>
  <si>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</si>
  <si>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</si>
  <si>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</si>
  <si>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</si>
  <si>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</si>
  <si>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</si>
  <si>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</si>
  <si>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</si>
  <si>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</si>
  <si>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</si>
  <si>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</si>
  <si>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</si>
  <si>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</si>
  <si>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</si>
  <si>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</si>
  <si>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</si>
  <si>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</si>
  <si>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</si>
  <si>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</si>
  <si>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</si>
  <si>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</si>
  <si>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</si>
  <si>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</si>
  <si>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</si>
  <si>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</si>
  <si>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</si>
  <si>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</si>
  <si>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</si>
  <si>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</si>
  <si>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</si>
  <si>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</si>
  <si>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</si>
  <si>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</si>
  <si>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</si>
  <si>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</si>
  <si>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</si>
  <si>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</si>
  <si>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</si>
  <si>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</si>
  <si>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</si>
  <si>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</si>
  <si>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</si>
  <si>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</si>
  <si>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</si>
  <si>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</si>
  <si>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</si>
  <si>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</si>
  <si>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</si>
  <si>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</si>
  <si>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</si>
  <si>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</si>
  <si>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</si>
  <si>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</si>
  <si>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</si>
  <si>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</si>
  <si>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</si>
  <si>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</si>
  <si>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</si>
  <si>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</si>
  <si>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</si>
  <si>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</si>
  <si>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</si>
  <si>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</si>
  <si>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</si>
  <si>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</si>
  <si>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</si>
  <si>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</si>
  <si>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</si>
  <si>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</si>
  <si>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</si>
  <si>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</si>
  <si>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</si>
  <si>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</si>
  <si>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</si>
  <si>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</si>
  <si>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</si>
  <si>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</si>
  <si>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</si>
  <si>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</si>
  <si>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</si>
  <si>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</si>
  <si>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</si>
  <si>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</si>
  <si>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</si>
  <si>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</si>
  <si>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</si>
  <si>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</si>
  <si>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</si>
  <si>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</si>
  <si>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</si>
  <si>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</si>
  <si>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</si>
  <si>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</si>
  <si>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</si>
  <si>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</si>
  <si>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</si>
  <si>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</si>
  <si>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</si>
  <si>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</si>
  <si>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</si>
  <si>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</si>
  <si>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</si>
  <si>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</si>
  <si>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</si>
  <si>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</si>
  <si>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</si>
  <si>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</si>
  <si>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</si>
  <si>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</si>
  <si>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</si>
  <si>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</si>
  <si>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</si>
  <si>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</si>
  <si>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</si>
  <si>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</si>
  <si>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</si>
  <si>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</si>
  <si>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</si>
  <si>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</si>
  <si>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</si>
  <si>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</si>
  <si>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</si>
  <si>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</si>
  <si>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</si>
  <si>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</si>
  <si>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</si>
  <si>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</si>
  <si>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</si>
  <si>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</si>
  <si>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</si>
  <si>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</si>
  <si>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</si>
  <si>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</si>
  <si>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</si>
  <si>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</si>
  <si>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</si>
  <si>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</si>
  <si>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</si>
  <si>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</si>
  <si>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</si>
  <si>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</si>
  <si>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</si>
  <si>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</si>
  <si>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</si>
  <si>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</si>
  <si>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</si>
  <si>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</si>
  <si>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</si>
  <si>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</si>
  <si>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</si>
  <si>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</si>
  <si>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</si>
  <si>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</si>
  <si>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</si>
  <si>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</si>
  <si>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</si>
  <si>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</si>
  <si>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</si>
  <si>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</si>
  <si>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</si>
  <si>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</si>
  <si>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</si>
  <si>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</si>
  <si>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</si>
  <si>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</si>
  <si>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</si>
  <si>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</si>
  <si>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</si>
  <si>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</si>
  <si>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</si>
  <si>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</si>
  <si>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</si>
  <si>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</si>
  <si>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</si>
  <si>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</si>
  <si>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</si>
  <si>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</si>
  <si>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</si>
  <si>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</si>
  <si>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</si>
  <si>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</si>
  <si>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</si>
  <si>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</si>
  <si>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</si>
  <si>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</si>
  <si>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</si>
  <si>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</si>
  <si>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</si>
  <si>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</si>
  <si>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</si>
  <si>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</si>
  <si>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</si>
  <si>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</si>
  <si>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</si>
  <si>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</si>
  <si>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</si>
  <si>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</si>
  <si>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</si>
  <si>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</si>
  <si>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</si>
  <si>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</si>
  <si>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</si>
  <si>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</si>
  <si>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</si>
  <si>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</si>
  <si>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</si>
  <si>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</si>
  <si>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</si>
  <si>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</si>
  <si>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</si>
  <si>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</si>
  <si>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</si>
  <si>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</si>
  <si>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</si>
  <si>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</si>
  <si>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</si>
  <si>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</si>
  <si>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</si>
  <si>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</si>
  <si>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</si>
  <si>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</si>
  <si>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</si>
  <si>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</si>
  <si>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</si>
  <si>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</si>
  <si>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</si>
  <si>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</si>
  <si>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</si>
  <si>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</si>
  <si>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</si>
  <si>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</si>
  <si>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</si>
  <si>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</si>
  <si>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</si>
  <si>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</si>
  <si>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</si>
  <si>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</si>
  <si>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</si>
  <si>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</si>
  <si>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</si>
  <si>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</si>
  <si>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</si>
  <si>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</si>
  <si>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</si>
  <si>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</si>
  <si>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</si>
  <si>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</si>
  <si>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</si>
  <si>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</si>
  <si>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</si>
  <si>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</si>
  <si>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</si>
  <si>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</si>
  <si>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</si>
  <si>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</si>
  <si>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</si>
  <si>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</si>
  <si>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</si>
  <si>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</si>
  <si>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</si>
  <si>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</si>
  <si>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</si>
  <si>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</si>
  <si>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</si>
  <si>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</si>
  <si>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</si>
  <si>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</si>
  <si>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</si>
  <si>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</si>
  <si>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</si>
  <si>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</si>
  <si>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</si>
  <si>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</si>
  <si>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</si>
  <si>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</si>
  <si>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</si>
  <si>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</si>
  <si>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</si>
  <si>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</si>
  <si>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</si>
  <si>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</si>
  <si>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</si>
  <si>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</si>
  <si>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</si>
  <si>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</si>
  <si>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</si>
  <si>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</si>
  <si>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</si>
  <si>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</si>
  <si>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</si>
  <si>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</si>
  <si>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</si>
  <si>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</si>
  <si>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</si>
  <si>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</si>
  <si>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</si>
  <si>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</si>
  <si>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</si>
  <si>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</si>
  <si>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</si>
  <si>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</si>
  <si>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</si>
  <si>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</si>
  <si>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</si>
  <si>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</si>
  <si>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</si>
  <si>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</si>
  <si>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</si>
  <si>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</si>
  <si>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</si>
  <si>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</si>
  <si>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</si>
  <si>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</si>
  <si>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</si>
  <si>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</si>
  <si>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</si>
  <si>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</si>
  <si>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</si>
  <si>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</si>
  <si>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</si>
  <si>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</si>
  <si>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</si>
  <si>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</si>
  <si>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</si>
  <si>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</si>
  <si>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</si>
  <si>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</si>
  <si>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</si>
  <si>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</si>
  <si>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</si>
  <si>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</si>
  <si>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</si>
  <si>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</si>
  <si>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</si>
  <si>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</si>
  <si>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</si>
  <si>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</si>
  <si>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</si>
  <si>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</si>
  <si>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</si>
  <si>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</si>
  <si>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</si>
  <si>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</si>
  <si>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</si>
  <si>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</si>
  <si>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</si>
  <si>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</si>
  <si>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</si>
  <si>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</si>
  <si>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</si>
  <si>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</si>
  <si>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</si>
  <si>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</si>
  <si>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</si>
  <si>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</si>
  <si>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</si>
  <si>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</si>
  <si>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</si>
  <si>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</si>
  <si>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</si>
  <si>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</si>
  <si>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</si>
  <si>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</si>
  <si>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</si>
  <si>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</si>
  <si>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</si>
  <si>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</si>
  <si>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</si>
  <si>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</si>
  <si>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</si>
  <si>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</si>
  <si>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</si>
  <si>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</si>
  <si>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</si>
  <si>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</si>
  <si>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</si>
  <si>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</si>
  <si>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</si>
  <si>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</si>
  <si>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</si>
  <si>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</si>
  <si>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</si>
  <si>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</si>
  <si>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</si>
  <si>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</si>
  <si>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</si>
  <si>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</si>
  <si>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</si>
  <si>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</si>
  <si>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</si>
  <si>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</si>
  <si>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</si>
  <si>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</si>
  <si>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</si>
  <si>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</si>
  <si>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</si>
  <si>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</si>
  <si>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</si>
  <si>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</si>
  <si>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</si>
  <si>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</si>
  <si>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</si>
  <si>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</si>
  <si>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</si>
  <si>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</si>
  <si>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</si>
  <si>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</si>
  <si>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</si>
  <si>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</si>
  <si>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</si>
  <si>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</si>
  <si>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</si>
  <si>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</si>
  <si>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</si>
  <si>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</si>
  <si>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</si>
  <si>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</si>
  <si>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</si>
  <si>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</si>
  <si>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</si>
  <si>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</si>
  <si>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</si>
  <si>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</si>
  <si>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</si>
  <si>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</si>
  <si>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</si>
  <si>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</si>
  <si>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</si>
  <si>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</si>
  <si>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</si>
  <si>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</si>
  <si>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</si>
  <si>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</si>
  <si>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</si>
  <si>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</si>
  <si>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</si>
  <si>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</si>
  <si>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</si>
  <si>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</si>
  <si>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</si>
  <si>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</si>
  <si>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</si>
  <si>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</si>
  <si>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</si>
  <si>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</si>
  <si>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</si>
  <si>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</si>
  <si>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</si>
  <si>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</si>
  <si>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</si>
  <si>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</si>
  <si>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</si>
  <si>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</si>
  <si>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</si>
  <si>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</si>
  <si>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</si>
  <si>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</si>
  <si>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</si>
  <si>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</si>
  <si>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</si>
  <si>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</si>
  <si>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</si>
  <si>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</si>
  <si>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</si>
  <si>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</si>
  <si>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</si>
  <si>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</si>
  <si>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</si>
  <si>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</si>
  <si>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</si>
  <si>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</si>
  <si>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</si>
  <si>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</si>
  <si>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</si>
  <si>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</si>
  <si>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</si>
  <si>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</si>
  <si>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</si>
  <si>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</si>
  <si>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</si>
  <si>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</si>
  <si>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</si>
  <si>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</si>
  <si>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</si>
  <si>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</si>
  <si>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</si>
  <si>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</si>
  <si>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</si>
  <si>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</si>
  <si>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</si>
  <si>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</si>
  <si>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</si>
  <si>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</si>
  <si>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</si>
  <si>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</si>
  <si>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</si>
  <si>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</si>
  <si>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</si>
  <si>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</si>
  <si>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</si>
  <si>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</si>
  <si>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</si>
  <si>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</si>
  <si>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</si>
  <si>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</si>
  <si>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</si>
  <si>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</si>
  <si>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</si>
  <si>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</si>
  <si>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</si>
  <si>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</si>
  <si>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</si>
  <si>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</si>
  <si>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</si>
  <si>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</si>
  <si>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</si>
  <si>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</si>
  <si>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</si>
  <si>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</si>
  <si>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</si>
  <si>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</si>
  <si>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</si>
  <si>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</si>
  <si>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</si>
  <si>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</si>
  <si>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</si>
  <si>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</si>
  <si>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</si>
  <si>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</si>
  <si>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</si>
  <si>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</si>
  <si>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</si>
  <si>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</si>
  <si>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</si>
  <si>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</si>
  <si>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</si>
  <si>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</si>
  <si>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</si>
  <si>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</si>
  <si>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</si>
  <si>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</si>
  <si>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</si>
  <si>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</si>
  <si>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</si>
  <si>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</si>
  <si>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</si>
  <si>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</si>
  <si>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</si>
  <si>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</si>
  <si>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</si>
  <si>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</si>
  <si>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</si>
  <si>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</si>
  <si>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</si>
  <si>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</si>
  <si>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</si>
  <si>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</si>
  <si>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</si>
  <si>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</si>
  <si>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</si>
  <si>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</si>
  <si>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</si>
  <si>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</si>
  <si>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</si>
  <si>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</si>
  <si>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</si>
  <si>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</si>
  <si>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</si>
  <si>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</si>
  <si>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</si>
  <si>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</si>
  <si>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</si>
  <si>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</si>
  <si>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</si>
  <si>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</si>
  <si>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</si>
  <si>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</si>
  <si>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</si>
  <si>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</si>
  <si>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</si>
  <si>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</si>
  <si>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</si>
  <si>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</si>
  <si>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</si>
  <si>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</si>
  <si>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</si>
  <si>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</si>
  <si>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</si>
  <si>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</si>
  <si>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</si>
  <si>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</si>
  <si>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</si>
  <si>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</si>
  <si>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</si>
  <si>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</si>
  <si>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</si>
  <si>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</si>
  <si>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</si>
  <si>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</si>
  <si>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</si>
  <si>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</si>
  <si>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</si>
  <si>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</si>
  <si>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</si>
  <si>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</si>
  <si>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</si>
  <si>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</si>
  <si>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</si>
  <si>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</si>
  <si>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</si>
  <si>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</si>
  <si>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</si>
  <si>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</si>
  <si>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</si>
  <si>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</si>
  <si>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</si>
  <si>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</si>
  <si>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</si>
  <si>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</si>
  <si>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</si>
  <si>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</si>
  <si>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</si>
  <si>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</si>
  <si>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</si>
  <si>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</si>
  <si>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</si>
  <si>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</si>
  <si>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</si>
  <si>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</si>
  <si>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</si>
  <si>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</si>
  <si>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</si>
  <si>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</si>
  <si>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</si>
  <si>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</si>
  <si>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</si>
  <si>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</si>
  <si>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</si>
  <si>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</si>
  <si>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</si>
  <si>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</si>
  <si>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</si>
  <si>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</si>
  <si>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</si>
  <si>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</si>
  <si>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</si>
  <si>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</si>
  <si>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</si>
  <si>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</si>
  <si>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</si>
  <si>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</si>
  <si>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</si>
  <si>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</si>
  <si>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</si>
  <si>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</si>
  <si>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</si>
  <si>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</si>
  <si>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</si>
  <si>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</si>
  <si>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</si>
  <si>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</si>
  <si>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</si>
  <si>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</si>
  <si>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</si>
  <si>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</si>
  <si>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</si>
  <si>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</si>
  <si>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</si>
  <si>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</si>
  <si>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</si>
  <si>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</si>
  <si>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</si>
  <si>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</si>
  <si>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</si>
  <si>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</si>
  <si>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</si>
  <si>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</si>
  <si>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</si>
  <si>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</si>
  <si>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</si>
  <si>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</si>
  <si>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</si>
  <si>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</si>
  <si>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</si>
  <si>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</si>
  <si>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</si>
  <si>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</si>
  <si>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</si>
  <si>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</si>
  <si>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</si>
  <si>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</si>
  <si>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</si>
  <si>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</si>
  <si>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</si>
  <si>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</si>
  <si>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</si>
  <si>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</si>
  <si>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</si>
  <si>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</si>
  <si>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</si>
  <si>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</si>
  <si>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</si>
  <si>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</si>
  <si>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</si>
  <si>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</si>
  <si>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</si>
  <si>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</si>
  <si>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</si>
  <si>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</si>
  <si>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</si>
  <si>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</si>
  <si>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</si>
  <si>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</si>
  <si>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</si>
  <si>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</si>
  <si>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</si>
  <si>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</si>
  <si>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</si>
  <si>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</si>
  <si>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</si>
  <si>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</si>
  <si>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</si>
  <si>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</si>
  <si>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</si>
  <si>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</si>
  <si>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</si>
  <si>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</si>
  <si>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</si>
  <si>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</si>
  <si>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</si>
  <si>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</si>
  <si>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</si>
  <si>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</si>
  <si>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</si>
  <si>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</si>
  <si>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</si>
  <si>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</si>
  <si>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</si>
  <si>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</si>
  <si>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</si>
  <si>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</si>
  <si>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</si>
  <si>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</si>
  <si>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</si>
  <si>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</si>
  <si>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</si>
  <si>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</si>
  <si>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</si>
  <si>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</si>
  <si>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</si>
  <si>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</si>
  <si>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</si>
  <si>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</si>
  <si>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</si>
  <si>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</si>
  <si>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</si>
  <si>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</si>
  <si>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</si>
  <si>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</si>
  <si>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</si>
  <si>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</si>
  <si>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</si>
  <si>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</si>
  <si>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</si>
  <si>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</si>
  <si>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</si>
  <si>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</si>
  <si>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</si>
  <si>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</si>
  <si>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</si>
  <si>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</si>
  <si>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</si>
  <si>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</si>
  <si>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</si>
  <si>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</si>
  <si>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</si>
  <si>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</si>
  <si>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</si>
  <si>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</si>
  <si>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</si>
  <si>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</si>
  <si>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</si>
  <si>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</si>
  <si>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</si>
  <si>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</si>
  <si>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</si>
  <si>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</si>
  <si>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</si>
  <si>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</si>
  <si>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</si>
  <si>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</si>
  <si>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</si>
  <si>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</si>
  <si>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</si>
  <si>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</si>
  <si>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</si>
  <si>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</si>
  <si>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</si>
  <si>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</si>
  <si>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</si>
  <si>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</si>
  <si>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</si>
  <si>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</si>
  <si>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</si>
  <si>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</si>
  <si>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</si>
  <si>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</si>
  <si>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</si>
  <si>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</si>
  <si>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</si>
  <si>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</si>
  <si>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</si>
  <si>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</si>
  <si>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</si>
  <si>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</si>
  <si>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</si>
  <si>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</si>
  <si>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</si>
  <si>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</si>
  <si>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</si>
  <si>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</si>
  <si>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</si>
  <si>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</si>
  <si>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</si>
  <si>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</si>
  <si>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</si>
  <si>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</si>
  <si>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</si>
  <si>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</si>
  <si>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</si>
  <si>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</si>
  <si>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</si>
  <si>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</si>
  <si>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</si>
  <si>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</si>
  <si>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</si>
  <si>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</si>
  <si>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</si>
  <si>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</si>
  <si>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</si>
  <si>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</si>
  <si>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</si>
  <si>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</si>
  <si>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</si>
  <si>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</si>
  <si>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</si>
  <si>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</si>
  <si>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</si>
  <si>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</si>
  <si>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</si>
  <si>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</si>
  <si>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</si>
  <si>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</si>
  <si>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</si>
  <si>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</si>
  <si>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</si>
  <si>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</si>
  <si>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</si>
  <si>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</si>
  <si>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</si>
  <si>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</si>
  <si>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</si>
  <si>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</si>
  <si>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</si>
  <si>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</si>
  <si>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</si>
  <si>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</si>
  <si>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</si>
  <si>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</si>
  <si>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</si>
  <si>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</si>
  <si>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</si>
  <si>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</si>
  <si>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</si>
  <si>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</si>
  <si>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</si>
  <si>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</si>
  <si>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</si>
  <si>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</si>
  <si>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</si>
  <si>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</si>
  <si>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</si>
  <si>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</si>
  <si>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</si>
  <si>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</si>
  <si>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</si>
  <si>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</si>
  <si>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</si>
  <si>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</si>
  <si>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</si>
  <si>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</si>
  <si>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</si>
  <si>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</si>
  <si>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</si>
  <si>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</si>
  <si>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</si>
  <si>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</si>
  <si>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</si>
  <si>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</si>
  <si>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</si>
  <si>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</si>
  <si>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</si>
  <si>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</si>
  <si>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</si>
  <si>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</si>
  <si>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</si>
  <si>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</si>
  <si>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</si>
  <si>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</si>
  <si>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</si>
  <si>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</si>
  <si>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</si>
  <si>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</si>
  <si>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</si>
  <si>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</si>
  <si>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</si>
  <si>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</si>
  <si>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</si>
  <si>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</si>
  <si>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</si>
  <si>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</si>
  <si>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</si>
  <si>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</si>
  <si>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</si>
  <si>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</si>
  <si>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</si>
  <si>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</si>
  <si>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</si>
  <si>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</si>
  <si>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</si>
  <si>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</si>
  <si>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</si>
  <si>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</si>
  <si>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</si>
  <si>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</si>
  <si>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</si>
  <si>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</si>
  <si>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</si>
  <si>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</si>
  <si>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</si>
  <si>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</si>
  <si>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</si>
  <si>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</si>
  <si>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</si>
  <si>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</si>
  <si>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</si>
  <si>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</si>
  <si>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</si>
  <si>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</si>
  <si>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</si>
  <si>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</si>
  <si>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</si>
  <si>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</si>
  <si>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</si>
  <si>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</si>
  <si>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</si>
  <si>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</si>
  <si>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</si>
  <si>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</si>
  <si>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</si>
  <si>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</si>
  <si>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</si>
  <si>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</si>
  <si>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</si>
  <si>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</si>
  <si>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</si>
  <si>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</si>
  <si>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</si>
  <si>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</si>
  <si>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</si>
  <si>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</si>
  <si>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</si>
  <si>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</si>
  <si>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</si>
  <si>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</si>
  <si>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</si>
  <si>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</si>
  <si>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</si>
  <si>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</si>
  <si>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</si>
  <si>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</si>
  <si>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</si>
  <si>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</si>
  <si>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</si>
  <si>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</si>
  <si>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</si>
  <si>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</si>
  <si>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</si>
  <si>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</si>
  <si>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</si>
  <si>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</si>
  <si>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</si>
  <si>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</si>
  <si>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</si>
  <si>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</si>
  <si>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</si>
  <si>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</si>
  <si>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</si>
  <si>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</si>
  <si>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</si>
  <si>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</si>
  <si>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</si>
  <si>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</si>
  <si>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</si>
  <si>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</si>
  <si>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</si>
  <si>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</si>
  <si>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</si>
  <si>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</si>
  <si>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</si>
  <si>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</si>
  <si>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</si>
  <si>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</si>
  <si>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</si>
  <si>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</si>
  <si>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</si>
  <si>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</si>
  <si>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</si>
  <si>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</si>
  <si>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</si>
  <si>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</si>
  <si>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</si>
  <si>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</si>
  <si>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</si>
  <si>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</si>
  <si>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</si>
  <si>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</si>
  <si>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</si>
  <si>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</si>
  <si>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</si>
  <si>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</si>
  <si>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</si>
  <si>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</si>
  <si>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</si>
  <si>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</si>
  <si>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</si>
  <si>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</si>
  <si>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</si>
  <si>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</si>
  <si>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</si>
  <si>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</si>
  <si>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</si>
  <si>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</si>
  <si>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</si>
  <si>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</si>
  <si>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</si>
  <si>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</si>
  <si>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</si>
  <si>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</si>
  <si>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</si>
  <si>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</si>
  <si>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</si>
  <si>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</si>
  <si>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</si>
  <si>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</si>
  <si>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</si>
  <si>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</si>
  <si>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</si>
  <si>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</si>
  <si>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</si>
  <si>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</si>
  <si>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</si>
  <si>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</si>
  <si>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</si>
  <si>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</si>
  <si>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</si>
  <si>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</si>
  <si>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</si>
  <si>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</si>
  <si>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</si>
  <si>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</si>
  <si>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</si>
  <si>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</si>
  <si>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</si>
  <si>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</si>
  <si>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</si>
  <si>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</si>
  <si>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</si>
  <si>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</si>
  <si>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</si>
  <si>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</si>
  <si>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</si>
  <si>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</si>
  <si>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</si>
  <si>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</si>
  <si>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</si>
  <si>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</si>
  <si>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</si>
  <si>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</si>
  <si>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</si>
  <si>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</si>
  <si>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</si>
  <si>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</si>
  <si>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</si>
  <si>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</si>
  <si>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</si>
  <si>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</si>
  <si>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</si>
  <si>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</si>
  <si>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</si>
  <si>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</si>
  <si>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</si>
  <si>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</si>
  <si>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</si>
  <si>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</si>
  <si>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</si>
  <si>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</si>
  <si>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</si>
  <si>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</si>
  <si>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</si>
  <si>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</si>
  <si>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</si>
  <si>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</si>
  <si>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</si>
  <si>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</si>
  <si>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</si>
  <si>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</si>
  <si>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</si>
  <si>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</si>
  <si>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</si>
  <si>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</si>
  <si>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</si>
  <si>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</si>
  <si>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</si>
  <si>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</si>
  <si>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</si>
  <si>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</si>
  <si>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</si>
  <si>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</si>
  <si>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</si>
  <si>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</si>
  <si>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</si>
  <si>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</si>
  <si>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</si>
  <si>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</si>
  <si>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</si>
  <si>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</si>
  <si>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</si>
  <si>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</si>
  <si>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</si>
  <si>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</si>
  <si>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</si>
  <si>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</si>
  <si>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</si>
  <si>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</si>
  <si>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</si>
  <si>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</si>
  <si>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</si>
  <si>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</si>
  <si>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</si>
  <si>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</si>
  <si>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</si>
  <si>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</si>
  <si>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</si>
  <si>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</si>
  <si>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</si>
  <si>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</si>
  <si>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</si>
  <si>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</si>
  <si>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</si>
  <si>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</si>
  <si>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</si>
  <si>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</si>
  <si>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</si>
  <si>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</si>
  <si>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</si>
  <si>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</si>
  <si>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</si>
  <si>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</si>
  <si>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</si>
  <si>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</si>
  <si>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</si>
  <si>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</si>
  <si>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</si>
  <si>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</si>
  <si>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</si>
  <si>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</si>
  <si>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</si>
  <si>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</si>
  <si>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</si>
  <si>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</si>
  <si>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</si>
  <si>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</si>
  <si>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</si>
  <si>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</si>
  <si>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</si>
  <si>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</si>
  <si>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</si>
  <si>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</si>
  <si>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</si>
  <si>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</si>
  <si>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</si>
  <si>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</si>
  <si>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</si>
  <si>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</si>
  <si>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</si>
  <si>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</si>
  <si>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</si>
  <si>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</si>
  <si>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</si>
  <si>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</si>
  <si>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</si>
  <si>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</si>
  <si>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</si>
  <si>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</si>
  <si>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</si>
  <si>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</si>
  <si>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</si>
  <si>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</si>
  <si>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</si>
  <si>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</si>
  <si>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</si>
  <si>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</si>
  <si>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</si>
  <si>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</si>
  <si>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</si>
  <si>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</si>
  <si>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</si>
  <si>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</si>
  <si>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</si>
  <si>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</si>
  <si>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</si>
  <si>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</si>
  <si>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</si>
  <si>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</si>
  <si>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</si>
  <si>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</si>
  <si>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</si>
  <si>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</si>
  <si>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</si>
  <si>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</si>
  <si>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</si>
  <si>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</si>
  <si>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</si>
  <si>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</si>
  <si>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</si>
  <si>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</si>
  <si>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</si>
  <si>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</si>
  <si>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</si>
  <si>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</si>
  <si>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</si>
  <si>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</si>
  <si>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</si>
  <si>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</si>
  <si>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</si>
  <si>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</si>
  <si>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</si>
  <si>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</si>
  <si>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</si>
  <si>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</si>
  <si>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</si>
  <si>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</si>
  <si>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</si>
  <si>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</si>
  <si>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</si>
  <si>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</si>
  <si>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</si>
  <si>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</si>
  <si>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</si>
  <si>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</si>
  <si>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</si>
  <si>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</si>
  <si>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</si>
  <si>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</si>
  <si>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</si>
  <si>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</si>
  <si>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</si>
  <si>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</si>
  <si>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</si>
  <si>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</si>
  <si>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</si>
  <si>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</si>
  <si>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</si>
  <si>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</si>
  <si>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</si>
  <si>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</si>
  <si>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</si>
  <si>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</si>
  <si>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</si>
  <si>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</si>
  <si>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</si>
  <si>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</si>
  <si>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</si>
  <si>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</si>
  <si>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</si>
  <si>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</si>
  <si>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</si>
  <si>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</si>
  <si>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</si>
  <si>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</si>
  <si>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</si>
  <si>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</si>
  <si>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</si>
  <si>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</si>
  <si>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</si>
  <si>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</si>
  <si>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</si>
  <si>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</si>
  <si>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</si>
  <si>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</si>
  <si>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</si>
  <si>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</si>
  <si>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</si>
  <si>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</si>
  <si>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</si>
  <si>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</si>
  <si>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</si>
  <si>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</si>
  <si>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</si>
  <si>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</si>
  <si>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</si>
  <si>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</si>
  <si>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</si>
  <si>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</si>
  <si>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</si>
  <si>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</si>
  <si>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</si>
  <si>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</si>
  <si>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</si>
  <si>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</si>
  <si>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</si>
  <si>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</si>
  <si>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</si>
  <si>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</si>
  <si>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</si>
  <si>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</si>
  <si>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</si>
  <si>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</si>
  <si>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</si>
  <si>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</si>
  <si>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</si>
  <si>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</si>
  <si>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</si>
  <si>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</si>
  <si>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</si>
  <si>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</si>
  <si>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</si>
  <si>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</si>
  <si>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</si>
  <si>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</si>
  <si>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</si>
  <si>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</si>
  <si>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</si>
  <si>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</si>
  <si>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</si>
  <si>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</si>
  <si>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</si>
  <si>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</si>
  <si>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</si>
  <si>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</si>
  <si>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</si>
  <si>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</si>
  <si>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</si>
  <si>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</si>
  <si>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</si>
  <si>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</si>
  <si>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</si>
  <si>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</si>
  <si>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</si>
  <si>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</si>
  <si>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</si>
  <si>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</si>
  <si>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</si>
  <si>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</si>
  <si>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</si>
  <si>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</si>
  <si>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</si>
  <si>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</si>
  <si>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</si>
  <si>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</si>
  <si>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</si>
  <si>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</si>
  <si>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</si>
  <si>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</si>
  <si>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</si>
  <si>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</si>
  <si>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</si>
  <si>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</si>
  <si>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</si>
  <si>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</si>
  <si>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</si>
  <si>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</si>
  <si>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</si>
  <si>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</si>
  <si>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</si>
  <si>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</si>
  <si>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</si>
  <si>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</si>
  <si>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</si>
  <si>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</si>
  <si>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</si>
  <si>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</si>
  <si>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</si>
  <si>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</si>
  <si>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</si>
  <si>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</si>
  <si>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</si>
  <si>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</si>
  <si>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</si>
  <si>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</si>
  <si>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</si>
  <si>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</si>
  <si>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</si>
  <si>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</si>
  <si>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</si>
  <si>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</si>
  <si>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</si>
  <si>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</si>
  <si>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</si>
  <si>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</si>
  <si>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</si>
  <si>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</si>
  <si>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</si>
  <si>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</si>
  <si>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</si>
  <si>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</si>
  <si>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</si>
  <si>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</si>
  <si>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</si>
  <si>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</si>
  <si>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</si>
  <si>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</si>
  <si>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</si>
  <si>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</si>
  <si>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</si>
  <si>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</si>
  <si>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</si>
  <si>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</si>
  <si>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</si>
  <si>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</si>
  <si>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</si>
  <si>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</si>
  <si>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</si>
  <si>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</si>
  <si>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</si>
  <si>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</si>
  <si>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</si>
  <si>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</si>
  <si>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</si>
  <si>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</si>
  <si>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</si>
  <si>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</si>
  <si>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</si>
  <si>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</si>
  <si>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</si>
  <si>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</si>
  <si>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</si>
  <si>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</si>
  <si>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</si>
  <si>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</si>
  <si>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</si>
  <si>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</si>
  <si>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</si>
  <si>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</si>
  <si>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</si>
  <si>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</si>
  <si>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</si>
  <si>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</si>
  <si>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</si>
  <si>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</si>
  <si>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</si>
  <si>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</si>
  <si>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</si>
  <si>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</si>
  <si>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</si>
  <si>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</si>
  <si>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</si>
  <si>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</si>
  <si>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</si>
  <si>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</si>
  <si>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</si>
  <si>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</si>
  <si>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</si>
  <si>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</si>
  <si>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</si>
  <si>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</si>
  <si>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</si>
  <si>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</si>
  <si>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</si>
  <si>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</si>
  <si>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</si>
  <si>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</si>
  <si>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</si>
  <si>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</si>
  <si>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</si>
  <si>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</si>
  <si>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</si>
  <si>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</si>
  <si>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</si>
  <si>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</si>
  <si>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</si>
  <si>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</si>
  <si>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</si>
  <si>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</si>
  <si>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</si>
  <si>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</si>
  <si>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</si>
  <si>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</si>
  <si>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</si>
  <si>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</si>
  <si>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</si>
  <si>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</si>
  <si>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</si>
  <si>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</si>
  <si>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</si>
  <si>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</si>
  <si>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</si>
  <si>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</si>
  <si>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</si>
  <si>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</si>
  <si>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</si>
  <si>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</si>
  <si>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</si>
  <si>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</si>
  <si>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</si>
  <si>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</si>
  <si>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</si>
  <si>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</si>
  <si>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</si>
  <si>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</si>
  <si>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</si>
  <si>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</si>
  <si>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</si>
  <si>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</si>
  <si>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</si>
  <si>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</si>
  <si>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</si>
  <si>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</si>
  <si>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</si>
  <si>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</si>
  <si>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</si>
  <si>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</si>
  <si>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</si>
  <si>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</si>
  <si>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</si>
  <si>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</si>
  <si>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</si>
  <si>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</si>
  <si>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</si>
  <si>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</si>
  <si>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</si>
  <si>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</si>
  <si>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</si>
  <si>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</si>
  <si>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</si>
  <si>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</si>
  <si>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</si>
  <si>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</si>
  <si>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</si>
  <si>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</si>
  <si>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</si>
  <si>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</si>
  <si>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</si>
  <si>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</si>
  <si>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</si>
  <si>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</si>
  <si>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</si>
  <si>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</si>
  <si>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</si>
  <si>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</si>
  <si>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</si>
  <si>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</si>
  <si>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</si>
  <si>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</si>
  <si>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</si>
  <si>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</si>
  <si>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</si>
  <si>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</si>
  <si>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</si>
  <si>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</si>
  <si>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</si>
  <si>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</si>
  <si>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</si>
  <si>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</si>
  <si>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</si>
  <si>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</si>
  <si>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</si>
  <si>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</si>
  <si>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</si>
  <si>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</si>
  <si>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</si>
  <si>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</si>
  <si>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</si>
  <si>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</si>
  <si>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</si>
  <si>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</si>
  <si>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</si>
  <si>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</si>
  <si>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</si>
  <si>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</si>
  <si>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</si>
  <si>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</si>
  <si>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</si>
  <si>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</si>
  <si>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</si>
  <si>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</si>
  <si>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</si>
  <si>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</si>
  <si>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</si>
  <si>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</si>
  <si>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</si>
  <si>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</si>
  <si>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</si>
  <si>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</si>
  <si>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</si>
  <si>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</si>
  <si>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</si>
  <si>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</si>
  <si>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</si>
  <si>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</si>
  <si>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</si>
  <si>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</si>
  <si>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</si>
  <si>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</si>
  <si>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</si>
  <si>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</si>
  <si>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</si>
  <si>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</si>
  <si>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</si>
  <si>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</si>
  <si>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</si>
  <si>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</si>
  <si>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</si>
  <si>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</si>
  <si>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</si>
  <si>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</si>
  <si>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</si>
  <si>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</si>
  <si>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</si>
  <si>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</si>
  <si>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</si>
  <si>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</si>
  <si>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</si>
  <si>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</si>
  <si>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</si>
  <si>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</si>
  <si>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</si>
  <si>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</si>
  <si>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</si>
  <si>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</si>
  <si>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</si>
  <si>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</si>
  <si>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</si>
  <si>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</si>
  <si>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</si>
  <si>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</si>
  <si>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</si>
  <si>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</si>
  <si>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</si>
  <si>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</si>
  <si>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</si>
  <si>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</si>
  <si>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</si>
  <si>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</si>
  <si>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</si>
  <si>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</si>
  <si>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</si>
  <si>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</si>
  <si>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</si>
  <si>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</si>
  <si>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</si>
  <si>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</si>
  <si>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</si>
  <si>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</si>
  <si>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</si>
  <si>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</si>
  <si>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</si>
  <si>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</si>
  <si>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</si>
  <si>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</si>
  <si>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</si>
  <si>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</si>
  <si>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</si>
  <si>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</si>
  <si>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</si>
  <si>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</si>
  <si>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</si>
  <si>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</si>
  <si>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</si>
  <si>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</si>
  <si>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</si>
  <si>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</si>
  <si>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</si>
  <si>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</si>
  <si>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</si>
  <si>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</si>
  <si>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</si>
  <si>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</si>
  <si>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</si>
  <si>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</si>
  <si>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</si>
  <si>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</si>
  <si>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</si>
  <si>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</si>
  <si>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</si>
  <si>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</si>
  <si>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</si>
  <si>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</si>
  <si>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</si>
  <si>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</si>
  <si>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</si>
  <si>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</si>
  <si>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</si>
  <si>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</si>
  <si>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</si>
  <si>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</si>
  <si>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</si>
  <si>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</si>
  <si>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</si>
  <si>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</si>
  <si>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</si>
  <si>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</si>
  <si>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</si>
  <si>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</si>
  <si>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</si>
  <si>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</si>
  <si>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</si>
  <si>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</si>
  <si>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</si>
  <si>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</si>
  <si>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</si>
  <si>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</si>
  <si>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</si>
  <si>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</si>
  <si>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</si>
  <si>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</si>
  <si>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</si>
  <si>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</si>
  <si>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</si>
  <si>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</si>
  <si>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</si>
  <si>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</si>
  <si>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</si>
  <si>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</si>
  <si>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</si>
  <si>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</si>
  <si>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</si>
  <si>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</si>
  <si>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</si>
  <si>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</si>
  <si>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</si>
  <si>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</si>
  <si>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</si>
  <si>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</si>
  <si>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</si>
  <si>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</si>
  <si>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</si>
  <si>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</si>
  <si>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</si>
  <si>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</si>
  <si>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</si>
  <si>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</si>
  <si>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</si>
  <si>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</si>
  <si>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</si>
  <si>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</si>
  <si>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</si>
  <si>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</si>
  <si>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</si>
  <si>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</si>
  <si>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</si>
  <si>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</si>
  <si>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</si>
  <si>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</si>
  <si>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</si>
  <si>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</si>
  <si>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</si>
  <si>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</si>
  <si>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</si>
  <si>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</si>
  <si>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</si>
  <si>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</si>
  <si>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</si>
  <si>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</si>
  <si>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</si>
  <si>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</si>
  <si>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</si>
  <si>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</si>
  <si>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</si>
  <si>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</si>
  <si>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</si>
  <si>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</si>
  <si>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</si>
  <si>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</si>
  <si>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</si>
  <si>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</si>
  <si>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</si>
  <si>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</si>
  <si>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</si>
  <si>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</si>
  <si>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</si>
  <si>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</si>
  <si>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</si>
  <si>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</si>
  <si>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</si>
  <si>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</si>
  <si>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</si>
  <si>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</si>
  <si>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</si>
  <si>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</si>
  <si>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</si>
  <si>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</si>
  <si>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</si>
  <si>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</si>
  <si>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</si>
  <si>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</si>
  <si>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</si>
  <si>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</si>
  <si>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</si>
  <si>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</si>
  <si>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</si>
  <si>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</si>
  <si>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</si>
  <si>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</si>
  <si>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</si>
  <si>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</si>
  <si>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</si>
  <si>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</si>
  <si>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</si>
  <si>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</si>
  <si>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</si>
  <si>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</si>
  <si>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</si>
  <si>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</si>
  <si>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</si>
  <si>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</si>
  <si>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</si>
  <si>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</si>
  <si>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</si>
  <si>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</si>
  <si>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</si>
  <si>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</si>
  <si>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</si>
  <si>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</si>
  <si>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</si>
  <si>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</si>
  <si>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</si>
  <si>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</si>
  <si>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</si>
  <si>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</si>
  <si>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</si>
  <si>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</si>
  <si>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</si>
  <si>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</si>
  <si>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</si>
  <si>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</si>
  <si>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</si>
  <si>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</si>
  <si>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</si>
  <si>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</si>
  <si>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</si>
  <si>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</si>
  <si>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</si>
  <si>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</si>
  <si>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</si>
  <si>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</si>
  <si>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</si>
  <si>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</si>
  <si>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</si>
  <si>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</si>
  <si>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</si>
  <si>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</si>
  <si>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</si>
  <si>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</si>
  <si>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</si>
  <si>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</si>
  <si>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</si>
  <si>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</si>
  <si>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</si>
  <si>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</si>
  <si>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</si>
  <si>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</si>
  <si>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</si>
  <si>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</si>
  <si>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</si>
  <si>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</si>
  <si>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</si>
  <si>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</si>
  <si>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</si>
  <si>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</si>
  <si>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</si>
  <si>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</si>
  <si>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</si>
  <si>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</si>
  <si>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</si>
  <si>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</si>
  <si>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</si>
  <si>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</si>
  <si>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</si>
  <si>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</si>
  <si>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</si>
  <si>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</si>
  <si>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</si>
  <si>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</si>
  <si>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</si>
  <si>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</si>
  <si>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</si>
  <si>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</si>
  <si>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</si>
  <si>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</si>
  <si>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</si>
  <si>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</si>
  <si>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</si>
  <si>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</si>
  <si>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</si>
  <si>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</si>
  <si>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</si>
  <si>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</si>
  <si>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</si>
  <si>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</si>
  <si>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</si>
  <si>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</si>
  <si>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</si>
  <si>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</si>
  <si>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</si>
  <si>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</si>
  <si>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</si>
  <si>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</si>
  <si>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</si>
  <si>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</si>
  <si>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</si>
  <si>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</si>
  <si>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</si>
  <si>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</si>
  <si>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</si>
  <si>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</si>
  <si>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</si>
  <si>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</si>
  <si>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</si>
  <si>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</si>
  <si>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</si>
  <si>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</si>
  <si>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</si>
  <si>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</si>
  <si>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</si>
  <si>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</si>
  <si>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</si>
  <si>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</si>
  <si>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</si>
  <si>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</si>
  <si>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</si>
  <si>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</si>
  <si>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</si>
  <si>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</si>
  <si>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</si>
  <si>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</si>
  <si>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</si>
  <si>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</si>
  <si>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</si>
  <si>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</si>
  <si>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</si>
  <si>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</si>
  <si>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</si>
  <si>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</si>
  <si>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</si>
  <si>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</si>
  <si>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</si>
  <si>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</si>
  <si>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</si>
  <si>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</si>
  <si>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</si>
  <si>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</si>
  <si>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</si>
  <si>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</si>
  <si>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</si>
  <si>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</si>
  <si>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</si>
  <si>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</si>
  <si>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</si>
  <si>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</si>
  <si>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</si>
  <si>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</si>
  <si>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</si>
  <si>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</si>
  <si>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</si>
  <si>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</si>
  <si>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</si>
  <si>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</si>
  <si>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</si>
  <si>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</si>
  <si>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</si>
  <si>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</si>
  <si>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</si>
  <si>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</si>
  <si>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</si>
  <si>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</si>
  <si>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</si>
  <si>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</si>
  <si>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</si>
  <si>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</si>
  <si>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</si>
  <si>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</si>
  <si>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</si>
  <si>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</si>
  <si>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</si>
  <si>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</si>
  <si>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</si>
  <si>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</si>
  <si>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</si>
  <si>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</si>
  <si>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</si>
  <si>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</si>
  <si>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</si>
  <si>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</si>
  <si>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</si>
  <si>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</si>
  <si>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</si>
  <si>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</si>
  <si>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</si>
  <si>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</si>
  <si>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</si>
  <si>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</si>
  <si>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</si>
  <si>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</si>
  <si>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</si>
  <si>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</si>
  <si>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</si>
  <si>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</si>
  <si>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</si>
  <si>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</si>
  <si>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</si>
  <si>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</si>
  <si>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</si>
  <si>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</si>
  <si>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</si>
  <si>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</si>
  <si>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</si>
  <si>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</si>
  <si>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</si>
  <si>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</si>
  <si>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</si>
  <si>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</si>
  <si>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</si>
  <si>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</si>
  <si>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</si>
  <si>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</si>
  <si>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</si>
  <si>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</si>
  <si>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</si>
  <si>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</si>
  <si>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</si>
  <si>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</si>
  <si>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</si>
  <si>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</si>
  <si>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</si>
  <si>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</si>
  <si>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</si>
  <si>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</si>
  <si>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</si>
  <si>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</si>
  <si>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</si>
  <si>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</si>
  <si>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</si>
  <si>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</si>
  <si>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</si>
  <si>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</si>
  <si>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</si>
  <si>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</si>
  <si>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</si>
  <si>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</si>
  <si>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</si>
  <si>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</si>
  <si>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</si>
  <si>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</si>
  <si>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</si>
  <si>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</si>
  <si>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</si>
  <si>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</si>
  <si>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</si>
  <si>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</si>
  <si>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</si>
  <si>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</si>
  <si>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</si>
  <si>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</si>
  <si>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</si>
  <si>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</si>
  <si>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</si>
  <si>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</si>
  <si>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</si>
  <si>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</si>
  <si>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</si>
  <si>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</si>
  <si>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</si>
  <si>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</si>
  <si>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</si>
  <si>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</si>
  <si>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</si>
  <si>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</si>
  <si>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</si>
  <si>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</si>
  <si>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</si>
  <si>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</si>
  <si>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</si>
  <si>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</si>
  <si>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</si>
  <si>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</si>
  <si>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</si>
  <si>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</si>
  <si>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</si>
  <si>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</si>
  <si>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</si>
  <si>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</si>
  <si>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</si>
  <si>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</si>
  <si>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</si>
  <si>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</si>
  <si>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</si>
  <si>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</si>
  <si>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</si>
  <si>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</si>
  <si>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</si>
  <si>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</si>
  <si>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</si>
  <si>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</si>
  <si>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</si>
  <si>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</si>
  <si>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</si>
  <si>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</si>
  <si>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</si>
  <si>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</si>
  <si>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</si>
  <si>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</si>
  <si>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</si>
  <si>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</si>
  <si>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</si>
  <si>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</si>
  <si>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</si>
  <si>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</si>
  <si>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</si>
  <si>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</si>
  <si>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</si>
  <si>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</si>
  <si>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</si>
  <si>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</si>
  <si>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</si>
  <si>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</si>
  <si>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</si>
  <si>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</si>
  <si>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</si>
  <si>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</si>
  <si>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</si>
  <si>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</si>
  <si>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</si>
  <si>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</si>
  <si>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</si>
  <si>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</si>
  <si>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</si>
  <si>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</si>
  <si>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</si>
  <si>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</si>
  <si>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</si>
  <si>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</si>
  <si>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</si>
  <si>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</si>
  <si>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</si>
  <si>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</si>
  <si>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</si>
  <si>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</si>
  <si>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</si>
  <si>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</si>
  <si>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</si>
  <si>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</si>
  <si>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</si>
  <si>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</si>
  <si>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</si>
  <si>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</si>
  <si>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</si>
  <si>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</si>
  <si>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</si>
  <si>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</si>
  <si>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</si>
  <si>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</si>
  <si>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</si>
  <si>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</si>
  <si>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</si>
  <si>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</si>
  <si>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</si>
  <si>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</si>
  <si>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</si>
  <si>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</si>
  <si>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</si>
  <si>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</si>
  <si>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</si>
  <si>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</si>
  <si>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</si>
  <si>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</si>
  <si>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</si>
  <si>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</si>
  <si>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</si>
  <si>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</si>
  <si>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</si>
  <si>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</si>
  <si>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</si>
  <si>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</si>
  <si>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</si>
  <si>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</si>
  <si>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</si>
  <si>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</si>
  <si>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</si>
  <si>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</si>
  <si>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</si>
  <si>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</si>
  <si>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</si>
  <si>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</si>
  <si>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</si>
  <si>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</si>
  <si>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</si>
  <si>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</si>
  <si>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</si>
  <si>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</si>
  <si>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</si>
  <si>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</si>
  <si>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</si>
  <si>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</si>
  <si>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</si>
  <si>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</si>
  <si>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</si>
  <si>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</si>
  <si>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</si>
  <si>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</si>
  <si>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</si>
  <si>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</si>
  <si>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</si>
  <si>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</si>
  <si>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</si>
  <si>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</si>
  <si>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</si>
  <si>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</si>
  <si>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</si>
  <si>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</si>
  <si>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</si>
  <si>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</si>
  <si>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</si>
  <si>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</si>
  <si>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</si>
  <si>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</si>
  <si>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</si>
  <si>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</si>
  <si>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</si>
  <si>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</si>
  <si>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</si>
  <si>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</si>
  <si>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</si>
  <si>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</si>
  <si>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</si>
  <si>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</si>
  <si>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</si>
  <si>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</si>
  <si>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</si>
  <si>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</si>
  <si>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</si>
  <si>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</si>
  <si>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</si>
  <si>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</si>
  <si>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</si>
  <si>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</si>
  <si>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</si>
  <si>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</si>
  <si>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</si>
  <si>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</si>
  <si>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</si>
  <si>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</si>
  <si>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</si>
  <si>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</si>
  <si>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</si>
  <si>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</si>
  <si>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</si>
  <si>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</si>
  <si>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</si>
  <si>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</si>
  <si>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</si>
  <si>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</si>
  <si>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</si>
  <si>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</si>
  <si>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</si>
  <si>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</si>
  <si>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</si>
  <si>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</si>
  <si>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</si>
  <si>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</si>
  <si>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</si>
  <si>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</si>
  <si>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</si>
  <si>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</si>
  <si>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</si>
  <si>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</si>
  <si>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</si>
  <si>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</si>
  <si>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</si>
  <si>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</si>
  <si>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</si>
  <si>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</si>
  <si>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</si>
  <si>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</si>
  <si>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</si>
  <si>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</si>
  <si>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</si>
  <si>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</si>
  <si>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</si>
  <si>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</si>
  <si>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</si>
  <si>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</si>
  <si>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</si>
  <si>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</si>
  <si>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</si>
  <si>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</si>
  <si>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</si>
  <si>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</si>
  <si>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</si>
  <si>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</si>
  <si>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</si>
  <si>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</si>
  <si>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</si>
  <si>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</si>
  <si>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</si>
  <si>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</si>
  <si>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</si>
  <si>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</si>
  <si>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</si>
  <si>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</si>
  <si>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</si>
  <si>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</si>
  <si>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</si>
  <si>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</si>
  <si>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</si>
  <si>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</si>
  <si>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</si>
  <si>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</si>
  <si>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</si>
  <si>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</si>
  <si>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</si>
  <si>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</si>
  <si>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</si>
  <si>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</si>
  <si>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</si>
  <si>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</si>
  <si>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</si>
  <si>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</si>
  <si>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</si>
  <si>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</si>
  <si>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</si>
  <si>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</si>
  <si>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</si>
  <si>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</si>
  <si>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</si>
  <si>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</si>
  <si>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</si>
  <si>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</si>
  <si>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</si>
  <si>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</si>
  <si>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</si>
  <si>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</si>
  <si>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</si>
  <si>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</si>
  <si>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</si>
  <si>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</si>
  <si>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</si>
  <si>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</si>
  <si>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</si>
  <si>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</si>
  <si>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</si>
  <si>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</si>
  <si>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</si>
  <si>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</si>
  <si>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</si>
  <si>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</si>
  <si>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</si>
  <si>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</si>
  <si>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</si>
  <si>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</si>
  <si>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</si>
  <si>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</si>
  <si>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</si>
  <si>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</si>
  <si>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</si>
  <si>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</si>
  <si>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</si>
  <si>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</si>
  <si>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</si>
  <si>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</si>
  <si>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</si>
  <si>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</si>
  <si>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</si>
  <si>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</si>
  <si>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</si>
  <si>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</si>
  <si>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</si>
  <si>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</si>
  <si>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</si>
  <si>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</si>
  <si>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</si>
  <si>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</si>
  <si>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</si>
  <si>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</si>
  <si>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</si>
  <si>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</si>
  <si>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</si>
  <si>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</si>
  <si>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</si>
  <si>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</si>
  <si>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</si>
  <si>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</si>
  <si>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</si>
  <si>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</si>
  <si>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</si>
  <si>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</si>
  <si>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</si>
  <si>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</si>
  <si>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</si>
  <si>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</si>
  <si>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</si>
  <si>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</si>
  <si>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</si>
  <si>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</si>
  <si>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</si>
  <si>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</si>
  <si>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</si>
  <si>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</si>
  <si>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</si>
  <si>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</si>
  <si>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</si>
  <si>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</si>
  <si>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</si>
  <si>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</si>
  <si>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</si>
  <si>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</si>
  <si>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</si>
  <si>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</si>
  <si>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</si>
  <si>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</si>
  <si>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</si>
  <si>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</si>
  <si>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</si>
  <si>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</si>
  <si>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</si>
  <si>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</si>
  <si>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</si>
  <si>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</si>
  <si>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</si>
  <si>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</si>
  <si>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</si>
  <si>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</si>
  <si>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</si>
  <si>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</si>
  <si>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</si>
  <si>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</si>
  <si>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</si>
  <si>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</si>
  <si>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</si>
  <si>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</si>
  <si>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</si>
  <si>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</si>
  <si>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</si>
  <si>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</si>
  <si>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</si>
  <si>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</si>
  <si>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</si>
  <si>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</si>
  <si>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</si>
  <si>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</si>
  <si>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</si>
  <si>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</si>
  <si>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</si>
  <si>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</si>
  <si>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</si>
  <si>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</si>
  <si>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</si>
  <si>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</si>
  <si>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</si>
  <si>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</si>
  <si>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</si>
  <si>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</si>
  <si>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</si>
  <si>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</si>
  <si>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</si>
  <si>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</si>
  <si>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</si>
  <si>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</si>
  <si>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</si>
  <si>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</si>
  <si>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</si>
  <si>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</si>
  <si>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</si>
  <si>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</si>
  <si>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</si>
  <si>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</si>
  <si>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</si>
  <si>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</si>
  <si>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</si>
  <si>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</si>
  <si>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</si>
  <si>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</si>
  <si>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</si>
  <si>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</si>
  <si>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</si>
  <si>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</si>
  <si>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</si>
  <si>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</si>
  <si>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</si>
  <si>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</si>
  <si>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</si>
  <si>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</si>
  <si>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</si>
  <si>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</si>
  <si>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</si>
  <si>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</si>
  <si>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</si>
  <si>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</si>
  <si>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</si>
  <si>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</si>
  <si>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</si>
  <si>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</si>
  <si>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</si>
  <si>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</si>
  <si>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</si>
  <si>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</si>
  <si>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</si>
  <si>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</si>
  <si>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</si>
  <si>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</si>
  <si>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</si>
  <si>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</si>
  <si>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</si>
  <si>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</si>
  <si>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</si>
  <si>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</si>
  <si>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</si>
  <si>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</si>
  <si>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</si>
  <si>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</si>
  <si>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</si>
  <si>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</si>
  <si>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</si>
  <si>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</si>
  <si>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</si>
  <si>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</si>
  <si>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</si>
  <si>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</si>
  <si>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</si>
  <si>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</si>
  <si>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</si>
  <si>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</si>
  <si>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</si>
  <si>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</si>
  <si>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</si>
  <si>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</si>
  <si>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</si>
  <si>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</si>
  <si>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</si>
  <si>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</si>
  <si>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</si>
  <si>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</si>
  <si>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</si>
  <si>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</si>
  <si>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</si>
  <si>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</si>
  <si>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</si>
  <si>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</si>
  <si>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</si>
  <si>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</si>
  <si>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</si>
  <si>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</si>
  <si>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</si>
  <si>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</si>
  <si>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</si>
  <si>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</si>
  <si>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</si>
  <si>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</si>
  <si>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</si>
  <si>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</si>
  <si>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</si>
  <si>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</si>
  <si>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</si>
  <si>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</si>
  <si>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</si>
  <si>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</si>
  <si>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</si>
  <si>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</si>
  <si>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</si>
  <si>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</si>
  <si>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</si>
  <si>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</si>
  <si>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</si>
  <si>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</si>
  <si>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</si>
  <si>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</si>
  <si>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</si>
  <si>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</si>
  <si>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</si>
  <si>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</si>
  <si>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</si>
  <si>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</si>
  <si>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</si>
  <si>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</si>
  <si>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</si>
  <si>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</si>
  <si>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</si>
  <si>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</si>
  <si>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</si>
  <si>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</si>
  <si>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</si>
  <si>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</si>
  <si>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</si>
  <si>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</si>
  <si>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</si>
  <si>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</si>
  <si>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</si>
  <si>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</si>
  <si>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</si>
  <si>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</si>
  <si>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</si>
  <si>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</si>
  <si>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</si>
  <si>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</si>
  <si>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</si>
  <si>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</si>
  <si>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</si>
  <si>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</si>
  <si>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</si>
  <si>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</si>
  <si>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</si>
  <si>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</si>
  <si>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</si>
  <si>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</si>
  <si>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</si>
  <si>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</si>
  <si>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</si>
  <si>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</si>
  <si>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</si>
  <si>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</si>
  <si>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</si>
  <si>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</si>
  <si>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</si>
  <si>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</si>
  <si>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</si>
  <si>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</si>
  <si>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</si>
  <si>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</si>
  <si>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</si>
  <si>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</si>
  <si>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</si>
  <si>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</si>
  <si>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</si>
  <si>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</si>
  <si>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</si>
  <si>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</si>
  <si>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</si>
  <si>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</si>
  <si>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</si>
  <si>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</si>
  <si>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</si>
  <si>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</si>
  <si>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</si>
  <si>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</si>
  <si>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</si>
  <si>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</si>
  <si>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</si>
  <si>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</si>
  <si>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</si>
  <si>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</si>
  <si>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</si>
  <si>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</si>
  <si>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</si>
  <si>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</si>
  <si>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</si>
  <si>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</si>
  <si>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</si>
  <si>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</si>
  <si>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</si>
  <si>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</si>
  <si>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</si>
  <si>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</si>
  <si>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</si>
  <si>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</si>
  <si>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</si>
  <si>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</si>
  <si>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</si>
  <si>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</si>
  <si>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</si>
  <si>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</si>
  <si>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</si>
  <si>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</si>
  <si>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</si>
  <si>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</si>
  <si>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</si>
  <si>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</si>
  <si>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</si>
  <si>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</si>
  <si>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</si>
  <si>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</si>
  <si>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</si>
  <si>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</si>
  <si>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</si>
  <si>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</si>
  <si>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</si>
  <si>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</si>
  <si>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</si>
  <si>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</si>
  <si>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</si>
  <si>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</si>
  <si>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</si>
  <si>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</si>
  <si>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</si>
  <si>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</si>
  <si>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</si>
  <si>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</si>
  <si>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</si>
  <si>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</si>
  <si>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</si>
  <si>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</si>
  <si>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</si>
  <si>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</si>
  <si>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</si>
  <si>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</si>
  <si>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</si>
  <si>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</si>
  <si>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</si>
  <si>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</si>
  <si>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</si>
  <si>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</si>
  <si>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</si>
  <si>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</si>
  <si>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</si>
  <si>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</si>
  <si>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</si>
  <si>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</si>
  <si>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</si>
  <si>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</si>
  <si>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</si>
  <si>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</si>
  <si>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</si>
  <si>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</si>
  <si>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</si>
  <si>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</si>
  <si>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</si>
  <si>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</si>
  <si>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</si>
  <si>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</si>
  <si>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</si>
  <si>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</si>
  <si>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</si>
  <si>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</si>
  <si>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</si>
  <si>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</si>
  <si>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</si>
  <si>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</si>
  <si>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</si>
  <si>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</si>
  <si>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</si>
  <si>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</si>
  <si>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</si>
  <si>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</si>
  <si>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</si>
  <si>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</si>
  <si>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</si>
  <si>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</si>
  <si>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</si>
  <si>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</si>
  <si>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</si>
  <si>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</si>
  <si>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</si>
  <si>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</si>
  <si>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</si>
  <si>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</si>
  <si>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</si>
  <si>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</si>
  <si>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</si>
  <si>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</si>
  <si>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</si>
  <si>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</si>
  <si>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</si>
  <si>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</si>
  <si>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</si>
  <si>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</si>
  <si>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</si>
  <si>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</si>
  <si>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</si>
  <si>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</si>
  <si>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</si>
  <si>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</si>
  <si>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</si>
  <si>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</si>
  <si>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</si>
  <si>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</si>
  <si>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</si>
  <si>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</si>
  <si>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</si>
  <si>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</si>
  <si>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</si>
  <si>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</si>
  <si>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</si>
  <si>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</si>
  <si>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</si>
  <si>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</si>
  <si>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</si>
  <si>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</si>
  <si>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</si>
  <si>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</si>
  <si>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</si>
  <si>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</si>
  <si>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</si>
  <si>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</si>
  <si>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</si>
  <si>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</si>
  <si>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</si>
  <si>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</si>
  <si>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</si>
  <si>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</si>
  <si>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</si>
  <si>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</si>
  <si>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</si>
  <si>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</si>
  <si>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</si>
  <si>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</si>
  <si>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</si>
  <si>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</si>
  <si>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</si>
  <si>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</si>
  <si>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</si>
  <si>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</si>
  <si>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</si>
  <si>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</si>
  <si>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</si>
  <si>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</si>
  <si>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</si>
  <si>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</si>
  <si>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</si>
  <si>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</si>
  <si>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</si>
  <si>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</si>
  <si>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</si>
  <si>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</si>
  <si>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</si>
  <si>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</si>
  <si>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</si>
  <si>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</si>
  <si>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</si>
  <si>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</si>
  <si>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</si>
  <si>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</si>
  <si>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</si>
  <si>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</si>
  <si>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</si>
  <si>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</si>
  <si>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</si>
  <si>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</si>
  <si>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</si>
  <si>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</si>
  <si>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</si>
  <si>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</si>
  <si>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</si>
  <si>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</si>
  <si>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</si>
  <si>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</si>
  <si>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</si>
  <si>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</si>
  <si>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</si>
  <si>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</si>
  <si>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</si>
  <si>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</si>
  <si>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</si>
  <si>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</si>
  <si>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</si>
  <si>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</si>
  <si>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</si>
  <si>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</si>
  <si>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</si>
  <si>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</si>
  <si>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</si>
  <si>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</si>
  <si>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</si>
  <si>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</si>
  <si>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</si>
  <si>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</si>
  <si>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</si>
  <si>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</si>
  <si>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</si>
  <si>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</si>
  <si>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</si>
  <si>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</si>
  <si>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</si>
  <si>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</si>
  <si>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</si>
  <si>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</si>
  <si>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</si>
  <si>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</si>
  <si>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</si>
  <si>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</si>
  <si>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</si>
  <si>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</si>
  <si>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</si>
  <si>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</si>
  <si>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</si>
  <si>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</si>
  <si>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</si>
  <si>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</si>
  <si>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</si>
  <si>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</si>
  <si>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</si>
  <si>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</si>
  <si>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</si>
  <si>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</si>
  <si>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</si>
  <si>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</si>
  <si>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</si>
  <si>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</si>
  <si>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</si>
  <si>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</si>
  <si>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</si>
  <si>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</si>
  <si>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</si>
  <si>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</si>
  <si>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</si>
  <si>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</si>
  <si>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</si>
  <si>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</si>
  <si>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</si>
  <si>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</si>
  <si>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</si>
  <si>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</si>
  <si>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</si>
  <si>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</si>
  <si>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</si>
  <si>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</si>
  <si>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</si>
  <si>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</si>
  <si>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</si>
  <si>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</si>
  <si>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</si>
  <si>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</si>
  <si>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</si>
  <si>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</si>
  <si>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</si>
  <si>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</si>
  <si>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</si>
  <si>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</si>
  <si>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</si>
  <si>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</si>
  <si>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</si>
  <si>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</si>
  <si>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</si>
  <si>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</si>
  <si>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</si>
  <si>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</si>
  <si>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</si>
  <si>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</si>
  <si>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</si>
  <si>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</si>
  <si>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</si>
  <si>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</si>
  <si>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</si>
  <si>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</si>
  <si>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</si>
  <si>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</si>
  <si>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</si>
  <si>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</si>
  <si>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</si>
  <si>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</si>
  <si>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</si>
  <si>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</si>
  <si>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</si>
  <si>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</si>
  <si>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</si>
  <si>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</si>
  <si>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</si>
  <si>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</si>
  <si>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</si>
  <si>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</si>
  <si>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</si>
  <si>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</si>
  <si>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</si>
  <si>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</si>
  <si>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</si>
  <si>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</si>
  <si>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</si>
  <si>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</si>
  <si>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</si>
  <si>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</si>
  <si>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</si>
  <si>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</si>
  <si>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</si>
  <si>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</si>
  <si>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</si>
  <si>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</si>
  <si>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</si>
  <si>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</si>
  <si>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</si>
  <si>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</si>
  <si>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</si>
  <si>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</si>
  <si>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</si>
  <si>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</si>
  <si>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</si>
  <si>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</si>
  <si>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</si>
  <si>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</si>
  <si>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</si>
  <si>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</si>
  <si>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</si>
  <si>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</si>
  <si>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</si>
  <si>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</si>
  <si>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</si>
  <si>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</si>
  <si>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</si>
  <si>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</si>
  <si>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</si>
  <si>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</si>
  <si>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</si>
  <si>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</si>
  <si>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</si>
  <si>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</si>
  <si>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</si>
  <si>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</si>
  <si>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</si>
  <si>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</si>
  <si>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</si>
  <si>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</si>
  <si>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</si>
  <si>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</si>
  <si>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</si>
  <si>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</si>
  <si>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</si>
  <si>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</si>
  <si>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</si>
  <si>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</si>
  <si>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</si>
  <si>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</si>
  <si>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</si>
  <si>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</si>
  <si>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</si>
  <si>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</si>
  <si>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</si>
  <si>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</si>
  <si>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</si>
  <si>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</si>
  <si>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</si>
  <si>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</si>
  <si>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</si>
  <si>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</si>
  <si>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</si>
  <si>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</si>
  <si>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</si>
  <si>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</si>
  <si>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</si>
  <si>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</si>
  <si>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</si>
  <si>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</si>
  <si>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</si>
  <si>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</si>
  <si>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</si>
  <si>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</si>
  <si>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</si>
  <si>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</si>
  <si>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</si>
  <si>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</si>
  <si>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</si>
  <si>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</si>
  <si>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</si>
  <si>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</si>
  <si>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</si>
  <si>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</si>
  <si>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</si>
  <si>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</si>
  <si>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</si>
  <si>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</si>
  <si>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</si>
  <si>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</si>
  <si>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</si>
  <si>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</si>
  <si>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</si>
  <si>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</si>
  <si>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</si>
  <si>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</si>
  <si>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</si>
  <si>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</si>
  <si>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</si>
  <si>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</si>
  <si>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</si>
  <si>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</si>
  <si>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</si>
  <si>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</si>
  <si>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</si>
  <si>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</si>
  <si>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</si>
  <si>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</si>
  <si>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</si>
  <si>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</si>
  <si>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</si>
  <si>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</si>
  <si>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</si>
  <si>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</si>
  <si>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</si>
  <si>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</si>
  <si>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</si>
  <si>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</si>
  <si>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</si>
  <si>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</si>
  <si>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</si>
  <si>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</si>
  <si>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</si>
  <si>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</si>
  <si>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</si>
  <si>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</si>
  <si>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</si>
  <si>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</si>
  <si>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</si>
  <si>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</si>
  <si>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</si>
  <si>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</si>
  <si>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</si>
  <si>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</si>
  <si>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</si>
  <si>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</si>
  <si>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</si>
  <si>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</si>
  <si>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</si>
  <si>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</si>
  <si>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</si>
  <si>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</si>
  <si>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</si>
  <si>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</si>
  <si>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</si>
  <si>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</si>
  <si>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</si>
  <si>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</si>
  <si>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</si>
  <si>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</si>
  <si>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</si>
  <si>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</si>
  <si>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</si>
  <si>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</si>
  <si>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</si>
  <si>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</si>
  <si>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</si>
  <si>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</si>
  <si>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</si>
  <si>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</si>
  <si>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</si>
  <si>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</si>
  <si>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</si>
  <si>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</si>
  <si>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</si>
  <si>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</si>
  <si>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</si>
  <si>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</si>
  <si>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</si>
  <si>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</si>
  <si>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</si>
  <si>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</si>
  <si>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</si>
  <si>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</si>
  <si>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</si>
  <si>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</si>
  <si>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</si>
  <si>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</si>
  <si>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</si>
  <si>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</si>
  <si>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</si>
  <si>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</si>
  <si>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</si>
  <si>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</si>
  <si>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</si>
  <si>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</si>
  <si>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</si>
  <si>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</si>
  <si>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</si>
  <si>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</si>
  <si>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</si>
  <si>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</si>
  <si>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</si>
  <si>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</si>
  <si>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</si>
  <si>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</si>
  <si>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</si>
  <si>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</si>
  <si>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</si>
  <si>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</si>
  <si>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</si>
  <si>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</si>
  <si>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</si>
  <si>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</si>
  <si>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</si>
  <si>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</si>
  <si>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</si>
  <si>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</si>
  <si>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</si>
  <si>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</si>
  <si>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</si>
  <si>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</si>
  <si>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</si>
  <si>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</si>
  <si>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</si>
  <si>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</si>
  <si>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</si>
  <si>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</si>
  <si>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</si>
  <si>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</si>
  <si>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</si>
  <si>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</si>
  <si>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</si>
  <si>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</si>
  <si>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</si>
  <si>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</si>
  <si>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</si>
  <si>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</si>
  <si>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</si>
  <si>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</si>
  <si>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</si>
  <si>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</si>
  <si>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</si>
  <si>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</si>
  <si>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</si>
  <si>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</si>
  <si>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</si>
  <si>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</si>
  <si>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</si>
  <si>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</si>
  <si>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</si>
  <si>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</si>
  <si>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</si>
  <si>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</si>
  <si>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</si>
  <si>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</si>
  <si>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</si>
  <si>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</si>
  <si>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</si>
  <si>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</si>
  <si>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</si>
  <si>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</si>
  <si>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</si>
  <si>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</si>
  <si>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</si>
  <si>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</si>
  <si>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</si>
  <si>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</si>
  <si>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</si>
  <si>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</si>
  <si>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</si>
  <si>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</si>
  <si>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</si>
  <si>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</si>
  <si>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</si>
  <si>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</si>
  <si>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</si>
  <si>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</si>
  <si>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</si>
  <si>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</si>
  <si>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</si>
  <si>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</si>
  <si>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</si>
  <si>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</si>
  <si>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</si>
  <si>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</si>
  <si>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</si>
  <si>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</si>
  <si>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</si>
  <si>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</si>
  <si>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</si>
  <si>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</si>
  <si>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</si>
  <si>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</si>
  <si>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</si>
  <si>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</si>
  <si>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</si>
  <si>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</si>
  <si>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</si>
  <si>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</si>
  <si>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</si>
  <si>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</si>
  <si>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</si>
  <si>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</si>
  <si>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</si>
  <si>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</si>
  <si>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</si>
  <si>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</si>
  <si>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</si>
  <si>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</si>
  <si>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</si>
  <si>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</si>
  <si>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</si>
  <si>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</si>
  <si>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</si>
  <si>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</si>
  <si>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</si>
  <si>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</si>
  <si>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</si>
  <si>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</si>
  <si>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</si>
  <si>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</si>
  <si>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</si>
  <si>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</si>
  <si>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</si>
  <si>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</si>
  <si>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</si>
  <si>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</si>
  <si>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</si>
  <si>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</si>
  <si>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</si>
  <si>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</si>
  <si>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</si>
  <si>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</si>
  <si>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</si>
  <si>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</si>
  <si>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</si>
  <si>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</si>
  <si>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</si>
  <si>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</si>
  <si>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</si>
  <si>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</si>
  <si>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</si>
  <si>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</si>
  <si>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</si>
  <si>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</si>
  <si>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</si>
  <si>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</si>
  <si>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</si>
  <si>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</si>
  <si>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</si>
  <si>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</si>
  <si>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</si>
  <si>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</si>
  <si>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</si>
  <si>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</si>
  <si>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</si>
  <si>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</si>
  <si>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</si>
  <si>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</si>
  <si>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</si>
  <si>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</si>
  <si>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</si>
  <si>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</si>
  <si>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</si>
  <si>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</si>
  <si>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</si>
  <si>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</si>
  <si>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</si>
  <si>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</si>
  <si>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</si>
  <si>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</si>
  <si>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</si>
  <si>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</si>
  <si>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</si>
  <si>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</si>
  <si>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</si>
  <si>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</si>
  <si>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</si>
  <si>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</si>
  <si>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</si>
  <si>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</si>
  <si>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</si>
  <si>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</si>
  <si>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</si>
  <si>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</si>
  <si>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</si>
  <si>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</si>
  <si>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</si>
  <si>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</si>
  <si>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</si>
  <si>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</si>
  <si>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</si>
  <si>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</si>
  <si>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</si>
  <si>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</si>
  <si>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</si>
  <si>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</si>
  <si>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</si>
  <si>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</si>
  <si>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</si>
  <si>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</si>
  <si>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</si>
  <si>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</si>
  <si>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</si>
  <si>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</si>
  <si>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</si>
  <si>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</si>
  <si>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</si>
  <si>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</si>
  <si>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</si>
  <si>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</si>
  <si>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</si>
  <si>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</si>
  <si>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</si>
  <si>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</si>
  <si>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</si>
  <si>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</si>
  <si>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</si>
  <si>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</si>
  <si>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</si>
  <si>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</si>
  <si>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</si>
  <si>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</si>
  <si>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</si>
  <si>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</si>
  <si>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</si>
  <si>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</si>
  <si>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</si>
  <si>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</si>
  <si>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</si>
  <si>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</si>
  <si>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</si>
  <si>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</si>
  <si>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</si>
  <si>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</si>
  <si>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</si>
  <si>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</si>
  <si>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</si>
  <si>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</si>
  <si>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</si>
  <si>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</si>
  <si>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</si>
  <si>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</si>
  <si>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</si>
  <si>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</si>
  <si>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</si>
  <si>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</si>
  <si>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</si>
  <si>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</si>
  <si>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</si>
  <si>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</si>
  <si>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</si>
  <si>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</si>
  <si>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</si>
  <si>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</si>
  <si>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</si>
  <si>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</si>
  <si>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</si>
  <si>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</si>
  <si>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</si>
  <si>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</si>
  <si>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</si>
  <si>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</si>
  <si>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</si>
  <si>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</si>
  <si>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</si>
  <si>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</si>
  <si>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</si>
  <si>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</si>
  <si>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</si>
  <si>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</si>
  <si>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</si>
  <si>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</si>
  <si>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</si>
  <si>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</si>
  <si>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</si>
  <si>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</si>
  <si>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</si>
  <si>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</si>
  <si>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</si>
  <si>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</si>
  <si>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</si>
  <si>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</si>
  <si>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</si>
  <si>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</si>
  <si>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</si>
  <si>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</si>
  <si>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</si>
  <si>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</si>
  <si>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</si>
  <si>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</si>
  <si>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</si>
  <si>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</si>
  <si>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</si>
  <si>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</si>
  <si>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</si>
  <si>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</si>
  <si>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</si>
  <si>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</si>
  <si>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</si>
  <si>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</si>
  <si>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</si>
  <si>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</si>
  <si>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</si>
  <si>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</si>
  <si>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</si>
  <si>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</si>
  <si>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</si>
  <si>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</si>
  <si>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</si>
  <si>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</si>
  <si>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</si>
  <si>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</si>
  <si>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</si>
  <si>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</si>
  <si>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</si>
  <si>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</si>
  <si>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</si>
  <si>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</si>
  <si>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</si>
  <si>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</si>
  <si>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</si>
  <si>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</si>
  <si>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</si>
  <si>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</si>
  <si>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</si>
  <si>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</si>
  <si>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</si>
  <si>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</si>
  <si>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</si>
  <si>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</si>
  <si>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</si>
  <si>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</si>
  <si>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</si>
  <si>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</si>
  <si>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</si>
  <si>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</si>
  <si>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</si>
  <si>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</si>
  <si>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</si>
  <si>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</si>
  <si>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</si>
  <si>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</si>
  <si>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</si>
  <si>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</si>
  <si>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</si>
  <si>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</si>
  <si>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</si>
  <si>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</si>
  <si>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</si>
  <si>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</si>
  <si>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</si>
  <si>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</si>
  <si>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</si>
  <si>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</si>
  <si>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</si>
  <si>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</si>
  <si>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</si>
  <si>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</si>
  <si>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</si>
  <si>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</si>
  <si>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</si>
  <si>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</si>
  <si>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</si>
  <si>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</si>
  <si>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</si>
  <si>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</si>
  <si>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</si>
  <si>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</si>
  <si>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</si>
  <si>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</si>
  <si>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</si>
  <si>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</si>
  <si>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</si>
  <si>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</si>
  <si>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</si>
  <si>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</si>
  <si>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</si>
  <si>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</si>
  <si>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</si>
  <si>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</si>
  <si>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</si>
  <si>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</si>
  <si>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</si>
  <si>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</si>
  <si>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</si>
  <si>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</si>
  <si>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</si>
  <si>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</si>
  <si>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</si>
  <si>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</si>
  <si>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</si>
  <si>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</si>
  <si>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</si>
  <si>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</si>
  <si>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</si>
  <si>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</si>
  <si>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</si>
  <si>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</si>
  <si>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</si>
  <si>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</si>
  <si>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</si>
  <si>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</si>
  <si>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</si>
  <si>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</si>
  <si>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</si>
  <si>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</si>
  <si>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</si>
  <si>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</si>
  <si>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</si>
  <si>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</si>
  <si>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</si>
  <si>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</si>
  <si>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</si>
  <si>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</si>
  <si>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</si>
  <si>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</si>
  <si>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</si>
  <si>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</si>
  <si>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</si>
  <si>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</si>
  <si>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</si>
  <si>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</si>
  <si>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</si>
  <si>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</si>
  <si>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</si>
  <si>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</si>
  <si>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</si>
  <si>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</si>
  <si>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</si>
  <si>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</si>
  <si>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</si>
  <si>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</si>
  <si>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</si>
  <si>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</si>
  <si>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</si>
  <si>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</si>
  <si>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</si>
  <si>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</si>
  <si>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</si>
  <si>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</si>
  <si>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</si>
  <si>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</si>
  <si>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</si>
  <si>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</si>
  <si>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</si>
  <si>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</si>
  <si>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</si>
  <si>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</si>
  <si>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</si>
  <si>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</si>
  <si>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</si>
  <si>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</si>
  <si>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</si>
  <si>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</si>
  <si>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</si>
  <si>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</si>
  <si>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</si>
  <si>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</si>
  <si>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</si>
  <si>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</si>
  <si>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</si>
  <si>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</si>
  <si>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</si>
  <si>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</si>
  <si>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</si>
  <si>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</si>
  <si>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</si>
  <si>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</si>
  <si>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</si>
  <si>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</si>
  <si>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</si>
  <si>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</si>
  <si>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</si>
  <si>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</si>
  <si>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</si>
  <si>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</si>
  <si>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</si>
  <si>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</si>
  <si>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</si>
  <si>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</si>
  <si>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</si>
  <si>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</si>
  <si>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</si>
  <si>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</si>
  <si>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</si>
  <si>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</si>
  <si>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</si>
  <si>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</si>
  <si>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</si>
  <si>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</si>
  <si>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</si>
  <si>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</si>
  <si>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</si>
  <si>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</si>
  <si>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</si>
  <si>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</si>
  <si>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</si>
  <si>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</si>
  <si>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</si>
  <si>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</si>
  <si>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</si>
  <si>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</si>
  <si>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</si>
  <si>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</si>
  <si>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</si>
  <si>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</si>
  <si>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</si>
  <si>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</si>
  <si>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</si>
  <si>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</si>
  <si>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</si>
  <si>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</si>
  <si>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</si>
  <si>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</si>
  <si>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</si>
  <si>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</si>
  <si>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</si>
  <si>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</si>
  <si>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</si>
  <si>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</si>
  <si>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</si>
  <si>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</si>
  <si>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</si>
  <si>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</si>
  <si>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</si>
  <si>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</si>
  <si>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</si>
  <si>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</si>
  <si>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</si>
  <si>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</si>
  <si>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</si>
  <si>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</si>
  <si>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</si>
  <si>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</si>
  <si>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</si>
  <si>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</si>
  <si>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</si>
  <si>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</si>
  <si>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</si>
  <si>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</si>
  <si>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</si>
  <si>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</si>
  <si>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</si>
  <si>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</si>
  <si>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</si>
  <si>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</si>
  <si>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</si>
  <si>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</si>
  <si>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</si>
  <si>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</si>
  <si>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</si>
  <si>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</si>
  <si>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</si>
  <si>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</si>
  <si>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</si>
  <si>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</si>
  <si>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</si>
  <si>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</si>
  <si>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</si>
  <si>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</si>
  <si>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</si>
  <si>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</si>
  <si>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</si>
  <si>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</si>
  <si>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</si>
  <si>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</si>
  <si>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</si>
  <si>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</si>
  <si>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</si>
  <si>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</si>
  <si>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</si>
  <si>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</si>
  <si>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</si>
  <si>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</si>
  <si>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</si>
  <si>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</si>
  <si>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</si>
  <si>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</si>
  <si>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</si>
  <si>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</si>
  <si>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</si>
  <si>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</si>
  <si>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</si>
  <si>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</si>
  <si>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</si>
  <si>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</si>
  <si>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</si>
  <si>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</si>
  <si>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</si>
  <si>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</si>
  <si>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</si>
  <si>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</si>
  <si>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</si>
  <si>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</si>
  <si>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</si>
  <si>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</si>
  <si>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</si>
  <si>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</si>
  <si>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</si>
  <si>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</si>
  <si>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</si>
  <si>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</si>
  <si>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</si>
  <si>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</si>
  <si>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</si>
  <si>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</si>
  <si>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</si>
  <si>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</si>
  <si>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</si>
  <si>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</si>
  <si>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</si>
  <si>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</si>
  <si>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</si>
  <si>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</si>
  <si>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</si>
  <si>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</si>
  <si>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</si>
  <si>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</si>
  <si>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</si>
  <si>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</si>
  <si>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</si>
  <si>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</si>
  <si>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</si>
  <si>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</si>
  <si>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</si>
  <si>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</si>
  <si>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</si>
  <si>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</si>
  <si>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</si>
  <si>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</si>
  <si>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</si>
  <si>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</si>
  <si>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</si>
  <si>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</si>
  <si>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</si>
  <si>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</si>
  <si>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</si>
  <si>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</si>
  <si>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</si>
  <si>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</si>
  <si>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</si>
  <si>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</si>
  <si>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</si>
  <si>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</si>
  <si>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</si>
  <si>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</si>
  <si>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</si>
  <si>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</si>
  <si>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</si>
  <si>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</si>
  <si>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</si>
  <si>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</si>
  <si>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</si>
  <si>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</si>
  <si>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</si>
  <si>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</si>
  <si>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</si>
  <si>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</si>
  <si>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</si>
  <si>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</si>
  <si>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</si>
  <si>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</si>
  <si>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</si>
  <si>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</si>
  <si>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</si>
  <si>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</si>
  <si>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</si>
  <si>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</si>
  <si>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</si>
  <si>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</si>
  <si>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</si>
  <si>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</si>
  <si>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</si>
  <si>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</si>
  <si>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</si>
  <si>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</si>
  <si>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</si>
  <si>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</si>
  <si>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</si>
  <si>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</si>
  <si>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</si>
  <si>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</si>
  <si>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</si>
  <si>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</si>
  <si>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</si>
  <si>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</si>
  <si>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</si>
  <si>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</si>
  <si>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</si>
  <si>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</si>
  <si>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</si>
  <si>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</si>
  <si>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</si>
  <si>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</si>
  <si>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</si>
  <si>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</si>
  <si>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</si>
  <si>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</si>
  <si>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</si>
  <si>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</si>
  <si>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</si>
  <si>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</si>
  <si>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</si>
  <si>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</si>
  <si>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</si>
  <si>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</si>
  <si>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</si>
  <si>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</si>
  <si>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</si>
  <si>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</si>
  <si>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</si>
  <si>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</si>
  <si>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</si>
  <si>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</si>
  <si>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</si>
  <si>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</si>
  <si>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</si>
  <si>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</si>
  <si>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</si>
  <si>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</si>
  <si>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</si>
  <si>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</si>
  <si>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</si>
  <si>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</si>
  <si>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</si>
  <si>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</si>
  <si>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</si>
  <si>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</si>
  <si>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</si>
  <si>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</si>
  <si>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</si>
  <si>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</si>
  <si>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</si>
  <si>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</si>
  <si>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</si>
  <si>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</si>
  <si>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</si>
  <si>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</si>
  <si>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</si>
  <si>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</si>
  <si>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</si>
  <si>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</si>
  <si>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</si>
  <si>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</si>
  <si>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</si>
  <si>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</si>
  <si>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</si>
  <si>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</si>
  <si>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</si>
  <si>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</si>
  <si>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</si>
  <si>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</si>
  <si>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</si>
  <si>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</si>
  <si>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</si>
  <si>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</si>
  <si>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</si>
  <si>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</si>
  <si>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</si>
  <si>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</si>
  <si>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</si>
  <si>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</si>
  <si>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</si>
  <si>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</si>
  <si>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</si>
  <si>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</si>
  <si>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</si>
  <si>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</si>
  <si>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</si>
  <si>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</si>
  <si>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</si>
  <si>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</si>
  <si>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</si>
  <si>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</si>
  <si>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</si>
  <si>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</si>
  <si>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</si>
  <si>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</si>
  <si>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</si>
  <si>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</si>
  <si>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</si>
  <si>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</si>
  <si>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</si>
  <si>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</si>
  <si>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</si>
  <si>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</si>
  <si>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</si>
  <si>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</si>
  <si>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</si>
  <si>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</si>
  <si>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</si>
  <si>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</si>
  <si>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</si>
  <si>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</si>
  <si>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</si>
  <si>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</si>
  <si>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</si>
  <si>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</si>
  <si>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</si>
  <si>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</si>
  <si>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</si>
  <si>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</si>
  <si>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</si>
  <si>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</si>
  <si>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</si>
  <si>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</si>
  <si>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</si>
  <si>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</si>
  <si>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</si>
  <si>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</si>
  <si>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</si>
  <si>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</si>
  <si>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</si>
  <si>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</si>
  <si>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</si>
  <si>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</si>
  <si>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</si>
  <si>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</si>
  <si>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</si>
  <si>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</si>
  <si>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</si>
  <si>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</si>
  <si>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</si>
  <si>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</si>
  <si>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</si>
  <si>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</si>
  <si>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</si>
  <si>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</si>
  <si>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</si>
  <si>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</si>
  <si>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</si>
  <si>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</si>
  <si>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</si>
  <si>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</si>
  <si>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</si>
  <si>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</si>
  <si>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</si>
  <si>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</si>
  <si>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</si>
  <si>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</si>
  <si>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</si>
  <si>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</si>
  <si>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</si>
  <si>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</si>
  <si>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</si>
  <si>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</si>
  <si>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</si>
  <si>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</si>
  <si>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</si>
  <si>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</si>
  <si>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</si>
  <si>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</si>
  <si>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</si>
  <si>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</si>
  <si>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</si>
  <si>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</si>
  <si>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</si>
  <si>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</si>
  <si>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</si>
  <si>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</si>
  <si>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</si>
  <si>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</si>
  <si>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</si>
  <si>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</si>
  <si>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</si>
  <si>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</si>
  <si>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</si>
  <si>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</si>
  <si>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</si>
  <si>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</si>
  <si>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</si>
  <si>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</si>
  <si>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</si>
  <si>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</si>
  <si>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</si>
  <si>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</si>
  <si>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</si>
  <si>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</si>
  <si>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</si>
  <si>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</si>
  <si>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</si>
  <si>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</si>
  <si>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</si>
  <si>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</si>
  <si>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</si>
  <si>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</si>
  <si>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</si>
  <si>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</si>
  <si>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</si>
  <si>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</si>
  <si>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</si>
  <si>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</si>
  <si>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</si>
  <si>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</si>
  <si>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</si>
  <si>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</si>
  <si>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</si>
  <si>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</si>
  <si>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</si>
  <si>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</si>
  <si>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</si>
  <si>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</si>
  <si>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</si>
  <si>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</si>
  <si>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</si>
  <si>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</si>
  <si>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</si>
  <si>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</si>
  <si>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</si>
  <si>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</si>
  <si>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</si>
  <si>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</si>
  <si>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</si>
  <si>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</si>
  <si>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</si>
  <si>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</si>
  <si>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</si>
  <si>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</si>
  <si>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</si>
  <si>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</si>
  <si>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</si>
  <si>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</si>
  <si>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</si>
  <si>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</si>
  <si>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</si>
  <si>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</si>
  <si>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</si>
  <si>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</si>
  <si>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</si>
  <si>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</si>
  <si>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</si>
  <si>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</si>
  <si>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</si>
  <si>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</si>
  <si>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</si>
  <si>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</si>
  <si>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</si>
  <si>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</si>
  <si>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</si>
  <si>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</si>
  <si>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</si>
  <si>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</si>
  <si>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</si>
  <si>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</si>
  <si>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</si>
  <si>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</si>
  <si>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</si>
  <si>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</si>
  <si>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</si>
  <si>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</si>
  <si>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</si>
  <si>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</si>
  <si>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</si>
  <si>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</si>
  <si>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</si>
  <si>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</si>
  <si>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</si>
  <si>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</si>
  <si>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</si>
  <si>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</si>
  <si>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</si>
  <si>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</si>
  <si>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</si>
  <si>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</si>
  <si>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</si>
  <si>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</si>
  <si>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</si>
  <si>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</si>
  <si>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</si>
  <si>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</si>
  <si>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</si>
  <si>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</si>
  <si>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</si>
  <si>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</si>
  <si>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</si>
  <si>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</si>
  <si>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</si>
  <si>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</si>
  <si>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</si>
  <si>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</si>
  <si>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</si>
  <si>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</si>
  <si>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</si>
  <si>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</si>
  <si>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</si>
  <si>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</si>
  <si>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</si>
  <si>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</si>
  <si>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</si>
  <si>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</si>
  <si>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</si>
  <si>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</si>
  <si>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</si>
  <si>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</si>
  <si>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</si>
  <si>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</si>
  <si>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</si>
  <si>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</si>
  <si>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</si>
  <si>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</si>
  <si>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</si>
  <si>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</si>
  <si>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</si>
  <si>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</si>
  <si>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</si>
  <si>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</si>
  <si>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</si>
  <si>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</si>
  <si>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</si>
  <si>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</si>
  <si>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</si>
  <si>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</si>
  <si>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</si>
  <si>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</si>
  <si>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</si>
  <si>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</si>
  <si>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</si>
  <si>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</si>
  <si>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</si>
  <si>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</si>
  <si>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</si>
  <si>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</si>
  <si>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</si>
  <si>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</si>
  <si>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</si>
  <si>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</si>
  <si>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</si>
  <si>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</si>
  <si>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</si>
  <si>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</si>
  <si>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</si>
  <si>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</si>
  <si>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</si>
  <si>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</si>
  <si>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</si>
  <si>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</si>
  <si>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</si>
  <si>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</si>
  <si>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</si>
  <si>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</si>
  <si>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</si>
  <si>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</si>
  <si>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</si>
  <si>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</si>
  <si>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</si>
  <si>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</si>
  <si>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</si>
  <si>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</si>
  <si>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</si>
  <si>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</si>
  <si>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</si>
  <si>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</si>
  <si>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</si>
  <si>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</si>
  <si>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</si>
  <si>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</si>
  <si>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</si>
  <si>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</si>
  <si>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</si>
  <si>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</si>
  <si>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</si>
  <si>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</si>
  <si>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</si>
  <si>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</si>
  <si>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</si>
  <si>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</si>
  <si>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</si>
  <si>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</si>
  <si>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</si>
  <si>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</si>
  <si>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</si>
  <si>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</si>
  <si>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</si>
  <si>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</si>
  <si>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</si>
  <si>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</si>
  <si>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</si>
  <si>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</si>
  <si>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</si>
  <si>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</si>
  <si>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</si>
  <si>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</si>
  <si>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</si>
  <si>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</si>
  <si>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</si>
  <si>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</si>
  <si>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</si>
  <si>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</si>
  <si>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</si>
  <si>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</si>
  <si>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</si>
  <si>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</si>
  <si>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</si>
  <si>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</si>
  <si>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</si>
  <si>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</si>
  <si>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</si>
  <si>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</si>
  <si>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</si>
  <si>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</si>
  <si>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</si>
  <si>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</si>
  <si>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</si>
  <si>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</si>
  <si>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</si>
  <si>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</si>
  <si>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</si>
  <si>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</si>
  <si>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</si>
  <si>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</si>
  <si>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</si>
  <si>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</si>
  <si>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</si>
  <si>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</si>
  <si>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</si>
  <si>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</si>
  <si>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</si>
  <si>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</si>
  <si>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</si>
  <si>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</si>
  <si>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</si>
  <si>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</si>
  <si>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</si>
  <si>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</si>
  <si>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</si>
  <si>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</si>
  <si>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</si>
  <si>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</si>
  <si>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</si>
  <si>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</si>
  <si>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</si>
  <si>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</si>
  <si>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</si>
  <si>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</si>
  <si>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</si>
  <si>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</si>
  <si>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</si>
  <si>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</si>
  <si>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</si>
  <si>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</si>
  <si>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</si>
  <si>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</si>
  <si>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</si>
  <si>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</si>
  <si>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</si>
  <si>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</si>
  <si>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</si>
  <si>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</si>
  <si>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</si>
  <si>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</si>
  <si>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</si>
  <si>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</si>
  <si>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</si>
  <si>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</si>
  <si>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</si>
  <si>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</si>
  <si>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</si>
  <si>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</si>
  <si>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</si>
  <si>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</si>
  <si>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</si>
  <si>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</si>
  <si>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</si>
  <si>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</si>
  <si>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</si>
  <si>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</si>
  <si>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</si>
  <si>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</si>
  <si>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</si>
  <si>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</si>
  <si>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</si>
  <si>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</si>
  <si>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</si>
  <si>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</si>
  <si>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</si>
  <si>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</si>
  <si>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</si>
  <si>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</si>
  <si>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</si>
  <si>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</si>
  <si>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</si>
  <si>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</si>
  <si>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</si>
  <si>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</si>
  <si>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</si>
  <si>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</si>
  <si>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</si>
  <si>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</si>
  <si>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</si>
  <si>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</si>
  <si>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</si>
  <si>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</si>
  <si>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</si>
  <si>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</si>
  <si>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</si>
  <si>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</si>
  <si>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</si>
  <si>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</si>
  <si>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</si>
  <si>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</si>
  <si>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</si>
  <si>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</si>
  <si>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</si>
  <si>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</si>
  <si>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</si>
  <si>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</si>
  <si>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</si>
  <si>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</si>
  <si>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</si>
  <si>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</si>
  <si>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</si>
  <si>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</si>
  <si>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</si>
  <si>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</si>
  <si>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</si>
  <si>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</si>
  <si>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</si>
  <si>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</si>
  <si>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</si>
  <si>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</si>
  <si>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</si>
  <si>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</si>
  <si>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</si>
  <si>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</si>
  <si>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</si>
  <si>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</si>
  <si>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</si>
  <si>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</si>
  <si>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</si>
  <si>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</si>
  <si>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</si>
  <si>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</si>
  <si>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</si>
  <si>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</si>
  <si>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</si>
  <si>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</si>
  <si>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</si>
  <si>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</si>
  <si>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</si>
  <si>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</si>
  <si>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</si>
  <si>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</si>
  <si>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</si>
  <si>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</si>
  <si>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</si>
  <si>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</si>
  <si>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</si>
  <si>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</si>
  <si>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</si>
  <si>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</si>
  <si>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</si>
  <si>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</si>
  <si>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</si>
  <si>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</si>
  <si>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</si>
  <si>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</si>
  <si>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</si>
  <si>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</si>
  <si>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</si>
  <si>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</si>
  <si>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</si>
  <si>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</si>
  <si>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</si>
  <si>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</si>
  <si>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</si>
  <si>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</si>
  <si>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</si>
  <si>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</si>
  <si>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</si>
  <si>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</si>
  <si>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</si>
  <si>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</si>
  <si>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</si>
  <si>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</si>
  <si>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</si>
  <si>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</si>
  <si>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</si>
  <si>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</si>
  <si>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</si>
  <si>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</si>
  <si>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</si>
  <si>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</si>
  <si>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</si>
  <si>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</si>
  <si>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</si>
  <si>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</si>
  <si>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</si>
  <si>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</si>
  <si>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</si>
  <si>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</si>
  <si>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</si>
  <si>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</si>
  <si>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</si>
  <si>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</si>
  <si>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</si>
  <si>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</si>
  <si>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</si>
  <si>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</si>
  <si>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</si>
  <si>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</si>
  <si>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</si>
  <si>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</si>
  <si>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</si>
  <si>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</si>
  <si>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</si>
  <si>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</si>
  <si>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</si>
  <si>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</si>
  <si>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</si>
  <si>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</si>
  <si>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</si>
  <si>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</si>
  <si>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</si>
  <si>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</si>
  <si>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</si>
  <si>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</si>
  <si>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</si>
  <si>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</si>
  <si>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</si>
  <si>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</si>
  <si>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</si>
  <si>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</si>
  <si>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</si>
  <si>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</si>
  <si>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</si>
  <si>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</si>
  <si>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</si>
  <si>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</si>
  <si>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</si>
  <si>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</si>
  <si>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</si>
  <si>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</si>
  <si>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</si>
  <si>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</si>
  <si>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</si>
  <si>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</si>
  <si>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</si>
  <si>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</si>
  <si>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</si>
  <si>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</si>
  <si>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</si>
  <si>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</si>
  <si>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</si>
  <si>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</si>
  <si>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</si>
  <si>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</si>
  <si>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</si>
  <si>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</si>
  <si>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</si>
  <si>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</si>
  <si>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</si>
  <si>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</si>
  <si>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</si>
  <si>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</si>
  <si>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</si>
  <si>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</si>
  <si>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</si>
  <si>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</si>
  <si>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</si>
  <si>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</si>
  <si>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</si>
  <si>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</si>
  <si>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</si>
  <si>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</si>
  <si>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</si>
  <si>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</si>
  <si>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</si>
  <si>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</si>
  <si>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</si>
  <si>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</si>
  <si>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</si>
  <si>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</si>
  <si>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</si>
  <si>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</si>
  <si>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</si>
  <si>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</si>
  <si>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</si>
  <si>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</si>
  <si>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</si>
  <si>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</si>
  <si>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</si>
  <si>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</si>
  <si>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</si>
  <si>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</si>
  <si>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</si>
  <si>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</si>
  <si>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</si>
  <si>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</si>
  <si>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</si>
  <si>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</si>
  <si>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</si>
  <si>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</si>
  <si>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</si>
  <si>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</si>
  <si>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</si>
  <si>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</si>
  <si>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</si>
  <si>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</si>
  <si>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</si>
  <si>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</si>
  <si>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</si>
  <si>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</si>
  <si>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</si>
  <si>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</si>
  <si>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</si>
  <si>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</si>
  <si>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</si>
  <si>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</si>
  <si>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</si>
  <si>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</si>
  <si>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</si>
  <si>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</si>
  <si>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</si>
  <si>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</si>
  <si>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</si>
  <si>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</si>
  <si>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</si>
  <si>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</si>
  <si>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</si>
  <si>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</si>
  <si>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</si>
  <si>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</si>
  <si>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</si>
  <si>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</si>
  <si>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</si>
  <si>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</si>
  <si>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</si>
  <si>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</si>
  <si>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</si>
  <si>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</si>
  <si>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</si>
  <si>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</si>
  <si>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</si>
  <si>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</si>
  <si>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</si>
  <si>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</si>
  <si>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</si>
  <si>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</si>
  <si>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</si>
  <si>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</si>
  <si>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</si>
  <si>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</si>
  <si>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</si>
  <si>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</si>
  <si>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</si>
  <si>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</si>
  <si>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</si>
  <si>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</si>
  <si>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</si>
  <si>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</si>
  <si>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</si>
  <si>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</si>
  <si>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</si>
  <si>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</si>
  <si>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</si>
  <si>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</si>
  <si>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</si>
  <si>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</si>
  <si>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</si>
  <si>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</si>
  <si>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</si>
  <si>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</si>
  <si>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</si>
  <si>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</si>
  <si>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</si>
  <si>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</si>
  <si>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</si>
  <si>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</si>
  <si>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</si>
  <si>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</si>
  <si>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</si>
  <si>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</si>
  <si>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</si>
  <si>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</si>
  <si>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</si>
  <si>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</si>
  <si>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</si>
  <si>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</si>
  <si>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</si>
  <si>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</si>
  <si>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</si>
  <si>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</si>
  <si>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</si>
  <si>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</si>
  <si>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</si>
  <si>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</si>
  <si>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</si>
  <si>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</si>
  <si>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</si>
  <si>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</si>
  <si>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</si>
  <si>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</si>
  <si>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</si>
  <si>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</si>
  <si>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</si>
  <si>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</si>
  <si>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</si>
  <si>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</si>
  <si>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</si>
  <si>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</si>
  <si>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</si>
  <si>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</si>
  <si>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</si>
  <si>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</si>
  <si>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</si>
  <si>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</si>
  <si>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</si>
  <si>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</si>
  <si>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</si>
  <si>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</si>
  <si>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</si>
  <si>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</si>
  <si>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</si>
  <si>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</si>
  <si>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</si>
  <si>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</si>
  <si>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</si>
  <si>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</si>
  <si>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</si>
  <si>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</si>
  <si>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</si>
  <si>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</si>
  <si>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</si>
  <si>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</si>
  <si>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</si>
  <si>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</si>
  <si>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</si>
  <si>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</si>
  <si>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</si>
  <si>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</si>
  <si>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</si>
  <si>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</si>
  <si>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</si>
  <si>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</si>
  <si>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</si>
  <si>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</si>
  <si>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</si>
  <si>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</si>
  <si>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</si>
  <si>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</si>
  <si>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</si>
  <si>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</si>
  <si>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</si>
  <si>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</si>
  <si>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</si>
  <si>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</si>
  <si>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</si>
  <si>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</si>
  <si>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</si>
  <si>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</si>
  <si>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</si>
  <si>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</si>
  <si>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</si>
  <si>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</si>
  <si>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</si>
  <si>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</si>
  <si>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</si>
  <si>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</si>
  <si>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</si>
  <si>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</si>
  <si>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</si>
  <si>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</si>
  <si>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</si>
  <si>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</si>
  <si>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</si>
  <si>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</si>
  <si>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</si>
  <si>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</si>
  <si>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</si>
  <si>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</si>
  <si>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</si>
  <si>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</si>
  <si>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</si>
  <si>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</si>
  <si>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</si>
  <si>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</si>
  <si>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</si>
  <si>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</si>
  <si>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</si>
  <si>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</si>
  <si>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</si>
  <si>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</si>
  <si>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</si>
  <si>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</si>
  <si>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</si>
  <si>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</si>
  <si>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</si>
  <si>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</si>
  <si>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</si>
  <si>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</si>
  <si>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</si>
  <si>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</si>
  <si>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</si>
  <si>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</si>
  <si>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</si>
  <si>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</si>
  <si>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</si>
  <si>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</si>
  <si>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</si>
  <si>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</si>
  <si>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</si>
  <si>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</si>
  <si>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</si>
  <si>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</si>
  <si>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</si>
  <si>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</si>
  <si>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</si>
  <si>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</si>
  <si>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</si>
  <si>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</si>
  <si>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</si>
  <si>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</si>
  <si>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</si>
  <si>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</si>
  <si>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</si>
  <si>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</si>
  <si>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</si>
  <si>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</si>
  <si>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</si>
  <si>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</si>
  <si>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</si>
  <si>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</si>
  <si>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</si>
  <si>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</si>
  <si>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</si>
  <si>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</si>
  <si>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</si>
  <si>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</si>
  <si>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</si>
  <si>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</si>
  <si>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</si>
  <si>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</si>
  <si>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</si>
  <si>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</si>
  <si>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</si>
  <si>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</si>
  <si>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</si>
  <si>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</si>
  <si>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</si>
  <si>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</si>
  <si>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</si>
  <si>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</si>
  <si>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</si>
  <si>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</si>
  <si>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</si>
  <si>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</si>
  <si>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</si>
  <si>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</si>
  <si>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</si>
  <si>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</si>
  <si>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</si>
  <si>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</si>
  <si>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</si>
  <si>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</si>
  <si>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</si>
  <si>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</si>
  <si>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</si>
  <si>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</si>
  <si>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</si>
  <si>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</si>
  <si>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</si>
  <si>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</si>
  <si>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</si>
  <si>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</si>
  <si>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</si>
  <si>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</si>
  <si>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</si>
  <si>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</si>
  <si>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</si>
  <si>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</si>
  <si>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</si>
  <si>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</si>
  <si>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</si>
  <si>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</si>
  <si>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</si>
  <si>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</si>
  <si>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</si>
  <si>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</si>
  <si>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</si>
  <si>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</si>
  <si>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</si>
  <si>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</si>
  <si>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</si>
  <si>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</si>
  <si>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</si>
  <si>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</si>
  <si>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</si>
  <si>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</si>
  <si>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</si>
  <si>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</si>
  <si>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</si>
  <si>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</si>
  <si>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</si>
  <si>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</si>
  <si>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</si>
  <si>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</si>
  <si>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</si>
  <si>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</si>
  <si>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</si>
  <si>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</si>
  <si>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</si>
  <si>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</si>
  <si>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</si>
  <si>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</si>
  <si>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</si>
  <si>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</si>
  <si>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</si>
  <si>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</si>
  <si>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</si>
  <si>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</si>
  <si>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</si>
  <si>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</si>
  <si>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</si>
  <si>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</si>
  <si>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</si>
  <si>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</si>
  <si>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</si>
  <si>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</si>
  <si>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</si>
  <si>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</si>
  <si>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</si>
  <si>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</si>
  <si>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</si>
  <si>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</si>
  <si>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</si>
  <si>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</si>
  <si>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</si>
  <si>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</si>
  <si>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</si>
  <si>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</si>
  <si>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</si>
  <si>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</si>
  <si>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</si>
  <si>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</si>
  <si>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</si>
  <si>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</si>
  <si>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</si>
  <si>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</si>
  <si>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</si>
  <si>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</si>
  <si>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</si>
  <si>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</si>
  <si>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</si>
  <si>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</si>
  <si>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</si>
  <si>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</si>
  <si>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</si>
  <si>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</si>
  <si>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</si>
  <si>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</si>
  <si>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</si>
  <si>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</si>
  <si>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</si>
  <si>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</si>
  <si>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</si>
  <si>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</si>
  <si>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</si>
  <si>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</si>
  <si>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</si>
  <si>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</si>
  <si>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</si>
  <si>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</si>
  <si>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</si>
  <si>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</si>
  <si>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</si>
  <si>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</si>
  <si>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</si>
  <si>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</si>
  <si>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</si>
  <si>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</si>
  <si>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</si>
  <si>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</si>
  <si>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</si>
  <si>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</si>
  <si>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</si>
  <si>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</si>
  <si>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</si>
  <si>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</si>
  <si>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</si>
  <si>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</si>
  <si>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</si>
  <si>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</si>
  <si>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</si>
  <si>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</si>
  <si>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</si>
  <si>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</si>
  <si>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</si>
  <si>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</si>
  <si>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</si>
  <si>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</si>
  <si>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</si>
  <si>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</si>
  <si>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</si>
  <si>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</si>
  <si>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</si>
  <si>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</si>
  <si>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</si>
  <si>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</si>
  <si>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</si>
  <si>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</si>
  <si>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</si>
  <si>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</si>
  <si>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</si>
  <si>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</si>
  <si>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</si>
  <si>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</si>
  <si>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</si>
  <si>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</si>
  <si>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</si>
  <si>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</si>
  <si>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</si>
  <si>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</si>
  <si>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</si>
  <si>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</si>
  <si>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</si>
  <si>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</si>
  <si>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</si>
  <si>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</si>
  <si>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</si>
  <si>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</si>
  <si>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</si>
  <si>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</si>
  <si>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</si>
  <si>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</si>
  <si>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</si>
  <si>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</si>
  <si>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</si>
  <si>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</si>
  <si>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</si>
  <si>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</si>
  <si>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</si>
  <si>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</si>
  <si>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</si>
  <si>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</si>
  <si>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</si>
  <si>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</si>
  <si>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</si>
  <si>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</si>
  <si>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</si>
  <si>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</si>
  <si>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</si>
  <si>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</si>
  <si>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</si>
  <si>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</si>
  <si>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</si>
  <si>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</si>
  <si>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</si>
  <si>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</si>
  <si>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</si>
  <si>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</si>
  <si>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</si>
  <si>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</si>
  <si>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</si>
  <si>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</si>
  <si>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</si>
  <si>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</si>
  <si>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</si>
  <si>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</si>
  <si>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</si>
  <si>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</si>
  <si>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</si>
  <si>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</si>
  <si>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</si>
  <si>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</si>
  <si>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</si>
  <si>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</si>
  <si>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</si>
  <si>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</si>
  <si>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</si>
  <si>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</si>
  <si>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</si>
  <si>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</si>
  <si>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</si>
  <si>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</si>
  <si>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</si>
  <si>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</si>
  <si>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</si>
  <si>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</si>
  <si>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</si>
  <si>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</si>
  <si>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</si>
  <si>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</si>
  <si>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</si>
  <si>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</si>
  <si>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</si>
  <si>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</si>
  <si>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</si>
  <si>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</si>
  <si>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</si>
  <si>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</si>
  <si>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</si>
  <si>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</si>
  <si>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</si>
  <si>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</si>
  <si>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</si>
  <si>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</si>
  <si>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</si>
  <si>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</si>
  <si>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</si>
  <si>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</si>
  <si>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</si>
  <si>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</si>
  <si>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</si>
  <si>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</si>
  <si>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</si>
  <si>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</si>
  <si>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</si>
  <si>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</si>
  <si>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</si>
  <si>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</si>
  <si>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</si>
  <si>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</si>
  <si>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</si>
  <si>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</si>
  <si>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</si>
  <si>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</si>
  <si>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</si>
  <si>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</si>
  <si>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</si>
  <si>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</si>
  <si>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</si>
  <si>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</si>
  <si>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</si>
  <si>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</si>
  <si>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</si>
  <si>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</si>
  <si>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</si>
  <si>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</si>
  <si>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</si>
  <si>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</si>
  <si>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</si>
  <si>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</si>
  <si>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</si>
  <si>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</si>
  <si>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</si>
  <si>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</si>
  <si>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</si>
  <si>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</si>
  <si>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</si>
  <si>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</si>
  <si>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</si>
  <si>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</si>
  <si>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</si>
  <si>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</si>
  <si>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</si>
  <si>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</si>
  <si>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</si>
  <si>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</si>
  <si>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</si>
  <si>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</si>
  <si>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</si>
  <si>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</si>
  <si>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</si>
  <si>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</si>
  <si>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</si>
  <si>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</si>
  <si>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</si>
  <si>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</si>
  <si>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</si>
  <si>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</si>
  <si>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</si>
  <si>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</si>
  <si>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</si>
  <si>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</si>
  <si>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</si>
  <si>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</si>
  <si>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</si>
  <si>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</si>
  <si>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</si>
  <si>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</si>
  <si>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</si>
  <si>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</si>
  <si>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</si>
  <si>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</si>
  <si>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</si>
  <si>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</si>
  <si>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</si>
  <si>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</si>
  <si>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</si>
  <si>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</si>
  <si>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</si>
  <si>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</si>
  <si>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</si>
  <si>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</si>
  <si>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</si>
  <si>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</si>
  <si>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</si>
  <si>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</si>
  <si>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</si>
  <si>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</si>
  <si>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</si>
  <si>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</si>
  <si>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</si>
  <si>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</si>
  <si>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</si>
  <si>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</si>
  <si>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</si>
  <si>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</si>
  <si>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</si>
  <si>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</si>
  <si>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</si>
  <si>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</si>
  <si>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</si>
  <si>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</si>
  <si>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</si>
  <si>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</si>
  <si>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</si>
  <si>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</si>
  <si>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</si>
  <si>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</si>
  <si>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</si>
  <si>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</si>
  <si>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</si>
  <si>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</si>
  <si>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</si>
  <si>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</si>
  <si>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</si>
  <si>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</si>
  <si>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</si>
  <si>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</si>
  <si>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</si>
  <si>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</si>
  <si>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</si>
  <si>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</si>
  <si>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</si>
  <si>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</si>
  <si>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</si>
  <si>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</si>
  <si>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</si>
  <si>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</si>
  <si>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</si>
  <si>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</si>
  <si>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</si>
  <si>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</si>
  <si>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</si>
  <si>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</si>
  <si>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</si>
  <si>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</si>
  <si>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</si>
  <si>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</si>
  <si>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</si>
  <si>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</si>
  <si>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</si>
  <si>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</si>
  <si>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</si>
  <si>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</si>
  <si>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</si>
  <si>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</si>
  <si>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</si>
  <si>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</si>
  <si>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</si>
  <si>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</si>
  <si>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</si>
  <si>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</si>
  <si>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</si>
  <si>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</si>
  <si>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</si>
  <si>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</si>
  <si>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</si>
  <si>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</si>
  <si>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</si>
  <si>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</si>
  <si>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</si>
  <si>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</si>
  <si>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</si>
  <si>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</si>
  <si>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</si>
  <si>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</si>
  <si>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</si>
  <si>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</si>
  <si>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</si>
  <si>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</si>
  <si>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</si>
  <si>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</si>
  <si>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</si>
  <si>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</si>
  <si>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</si>
  <si>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</si>
  <si>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</si>
  <si>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</si>
  <si>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</si>
  <si>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</si>
  <si>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</si>
  <si>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</si>
  <si>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</si>
  <si>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</si>
  <si>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</si>
  <si>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</si>
  <si>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</si>
  <si>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</si>
  <si>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</si>
  <si>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</si>
  <si>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</si>
  <si>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</si>
  <si>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</si>
  <si>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</si>
  <si>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</si>
  <si>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</si>
  <si>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</si>
  <si>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</si>
  <si>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</si>
  <si>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</si>
  <si>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</si>
  <si>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</si>
  <si>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</si>
  <si>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</si>
  <si>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</si>
  <si>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</si>
  <si>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</si>
  <si>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</si>
  <si>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</si>
  <si>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</si>
  <si>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</si>
  <si>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</si>
  <si>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</si>
  <si>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</si>
  <si>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</si>
  <si>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</si>
  <si>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</si>
  <si>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</si>
  <si>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</si>
  <si>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</si>
  <si>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</si>
  <si>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</si>
  <si>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</si>
  <si>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</si>
  <si>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</si>
  <si>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</si>
  <si>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</si>
  <si>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</si>
  <si>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</si>
  <si>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</si>
  <si>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</si>
  <si>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</si>
  <si>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</si>
  <si>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</si>
  <si>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</si>
  <si>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</si>
  <si>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</si>
  <si>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</si>
  <si>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</si>
  <si>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</si>
  <si>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</si>
  <si>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</si>
  <si>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</si>
  <si>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</si>
  <si>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</si>
  <si>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</si>
  <si>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</si>
  <si>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</si>
  <si>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</si>
  <si>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</si>
  <si>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</si>
  <si>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</si>
  <si>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</si>
  <si>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</si>
  <si>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</si>
  <si>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</si>
  <si>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</si>
  <si>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</si>
  <si>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</si>
  <si>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</si>
  <si>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</si>
  <si>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</si>
  <si>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</si>
  <si>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</si>
  <si>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</si>
  <si>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</si>
  <si>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</si>
  <si>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</si>
  <si>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</si>
  <si>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</si>
  <si>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</si>
  <si>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</si>
  <si>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</si>
  <si>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</si>
  <si>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</si>
  <si>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</si>
  <si>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</si>
  <si>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</si>
  <si>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</si>
  <si>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</si>
  <si>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</si>
  <si>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</si>
  <si>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</si>
  <si>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</si>
  <si>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</si>
  <si>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</si>
  <si>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</si>
  <si>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</si>
  <si>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</si>
  <si>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</si>
  <si>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</si>
  <si>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</si>
  <si>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</si>
  <si>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</si>
  <si>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</si>
  <si>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</si>
  <si>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</si>
  <si>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</si>
  <si>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</si>
  <si>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</si>
  <si>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</si>
  <si>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</si>
  <si>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</si>
  <si>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</si>
  <si>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</si>
  <si>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</si>
  <si>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</si>
  <si>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</si>
  <si>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</si>
  <si>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</si>
  <si>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</si>
  <si>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</si>
  <si>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</si>
  <si>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</si>
  <si>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</si>
  <si>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</si>
  <si>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</si>
  <si>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</si>
  <si>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</si>
  <si>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</si>
  <si>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</si>
  <si>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</si>
  <si>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</si>
  <si>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</si>
  <si>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</si>
  <si>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</si>
  <si>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</si>
  <si>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</si>
  <si>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</si>
  <si>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</si>
  <si>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</si>
  <si>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</si>
  <si>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</si>
  <si>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</si>
  <si>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</si>
  <si>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</si>
  <si>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</si>
  <si>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</si>
  <si>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</si>
  <si>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</si>
  <si>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</si>
  <si>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</si>
  <si>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</si>
  <si>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</si>
  <si>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</si>
  <si>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</si>
  <si>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</si>
  <si>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</si>
  <si>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</si>
  <si>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</si>
  <si>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</si>
  <si>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</si>
  <si>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</si>
  <si>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</si>
  <si>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</si>
  <si>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</si>
  <si>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</si>
  <si>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</si>
  <si>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</si>
  <si>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</si>
  <si>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</si>
  <si>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</si>
  <si>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</si>
  <si>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</si>
  <si>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</si>
  <si>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</si>
  <si>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</si>
  <si>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</si>
  <si>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</si>
  <si>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</si>
  <si>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</si>
  <si>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</si>
  <si>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</si>
  <si>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</si>
  <si>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</si>
  <si>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</si>
  <si>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</si>
  <si>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</si>
  <si>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</si>
  <si>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</si>
  <si>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</si>
  <si>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</si>
  <si>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</si>
  <si>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</si>
  <si>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</si>
  <si>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</si>
  <si>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</si>
  <si>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</si>
  <si>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</si>
  <si>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</si>
  <si>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</si>
  <si>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</si>
  <si>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</si>
  <si>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</si>
  <si>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</si>
  <si>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</si>
  <si>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</si>
  <si>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</si>
  <si>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</si>
  <si>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</si>
  <si>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</si>
  <si>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</si>
  <si>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</si>
  <si>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</si>
  <si>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</si>
  <si>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</si>
  <si>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</si>
  <si>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</si>
  <si>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</si>
  <si>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</si>
  <si>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</si>
  <si>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</si>
  <si>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</si>
  <si>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</si>
  <si>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</si>
  <si>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</si>
  <si>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</si>
  <si>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</si>
  <si>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</si>
  <si>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</si>
  <si>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</si>
  <si>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</si>
  <si>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</si>
  <si>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</si>
  <si>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</si>
  <si>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</si>
  <si>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</si>
  <si>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</si>
  <si>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</si>
  <si>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</si>
  <si>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</si>
  <si>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</si>
  <si>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</si>
  <si>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</si>
  <si>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</si>
  <si>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</si>
  <si>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</si>
  <si>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</si>
  <si>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</si>
  <si>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</si>
  <si>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</si>
  <si>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</si>
  <si>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</si>
  <si>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</si>
  <si>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</si>
  <si>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</si>
  <si>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</si>
  <si>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</si>
  <si>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</si>
  <si>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</si>
  <si>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</si>
  <si>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</si>
  <si>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</si>
  <si>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</si>
  <si>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</si>
  <si>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</si>
  <si>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</si>
  <si>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</si>
  <si>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</si>
  <si>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</si>
  <si>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</si>
  <si>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</si>
  <si>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</si>
  <si>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</si>
  <si>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</si>
  <si>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</si>
  <si>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</si>
  <si>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</si>
  <si>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</si>
  <si>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</si>
  <si>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</si>
  <si>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</si>
  <si>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</si>
  <si>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</si>
  <si>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</si>
  <si>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</si>
  <si>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</si>
  <si>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</si>
  <si>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</si>
  <si>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</si>
  <si>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</si>
  <si>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</si>
  <si>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</si>
  <si>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</si>
  <si>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</si>
  <si>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</si>
  <si>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</si>
  <si>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</si>
  <si>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</si>
  <si>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</si>
  <si>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</si>
  <si>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</si>
  <si>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</si>
  <si>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</si>
  <si>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</si>
  <si>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</si>
  <si>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</si>
  <si>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</si>
  <si>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</si>
  <si>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</si>
  <si>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</si>
  <si>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</si>
  <si>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</si>
  <si>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</si>
  <si>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</si>
  <si>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</si>
  <si>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</si>
  <si>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</si>
  <si>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</si>
  <si>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</si>
  <si>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</si>
  <si>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</si>
  <si>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</si>
  <si>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</si>
  <si>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</si>
  <si>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</si>
  <si>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</si>
  <si>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</si>
  <si>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</si>
  <si>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</si>
  <si>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</si>
  <si>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</si>
  <si>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</si>
  <si>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</si>
  <si>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</si>
  <si>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</si>
  <si>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</si>
  <si>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</si>
  <si>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</si>
  <si>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</si>
  <si>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</si>
  <si>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</si>
  <si>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</si>
  <si>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</si>
  <si>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</si>
  <si>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</si>
  <si>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</si>
  <si>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</si>
  <si>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</si>
  <si>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</si>
  <si>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</si>
  <si>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</si>
  <si>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</si>
  <si>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</si>
  <si>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</si>
  <si>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</si>
  <si>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</si>
  <si>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</si>
  <si>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</si>
  <si>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</si>
  <si>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</si>
  <si>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</si>
  <si>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</si>
  <si>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</si>
  <si>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</si>
  <si>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</si>
  <si>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</si>
  <si>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</si>
  <si>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</si>
  <si>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</si>
  <si>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</si>
  <si>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</si>
  <si>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</si>
  <si>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</si>
  <si>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</si>
  <si>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</si>
  <si>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</si>
  <si>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</si>
  <si>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</si>
  <si>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</si>
  <si>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</si>
  <si>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</si>
  <si>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</si>
  <si>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</si>
  <si>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</si>
  <si>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</si>
  <si>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</si>
  <si>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</si>
  <si>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</si>
  <si>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</si>
  <si>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</si>
  <si>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</si>
  <si>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</si>
  <si>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</si>
  <si>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</si>
  <si>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</si>
  <si>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</si>
  <si>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</si>
  <si>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</si>
  <si>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</si>
  <si>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</si>
  <si>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</si>
  <si>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</si>
  <si>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</si>
  <si>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</si>
  <si>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</si>
  <si>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</si>
  <si>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</si>
  <si>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</si>
  <si>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</si>
  <si>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</si>
  <si>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</si>
  <si>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</si>
  <si>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</si>
  <si>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</si>
  <si>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</si>
  <si>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</si>
  <si>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</si>
  <si>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</si>
  <si>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</si>
  <si>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</si>
  <si>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</si>
  <si>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</si>
  <si>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</si>
  <si>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</si>
  <si>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</si>
  <si>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</si>
  <si>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</si>
  <si>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</si>
  <si>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</si>
  <si>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</si>
  <si>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</si>
  <si>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</si>
  <si>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</si>
  <si>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</si>
  <si>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</si>
  <si>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</si>
  <si>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</si>
  <si>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</si>
  <si>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</si>
  <si>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</si>
  <si>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</si>
  <si>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</si>
  <si>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</si>
  <si>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</si>
  <si>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</si>
  <si>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</si>
  <si>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</si>
  <si>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</si>
  <si>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</si>
  <si>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</si>
  <si>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</si>
  <si>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</si>
  <si>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</si>
  <si>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</si>
  <si>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</si>
  <si>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</si>
  <si>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</si>
  <si>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</si>
  <si>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</si>
  <si>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</si>
  <si>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</si>
  <si>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</si>
  <si>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</si>
  <si>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</si>
  <si>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</si>
  <si>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</si>
  <si>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</si>
  <si>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</si>
  <si>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</si>
  <si>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</si>
  <si>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</si>
  <si>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</si>
  <si>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</si>
  <si>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</si>
  <si>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</si>
  <si>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</si>
  <si>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</si>
  <si>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</si>
  <si>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</si>
  <si>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</si>
  <si>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</si>
  <si>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</si>
  <si>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</si>
  <si>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</si>
  <si>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</si>
  <si>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</si>
  <si>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</si>
  <si>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</si>
  <si>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</si>
  <si>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</si>
  <si>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</si>
  <si>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</si>
  <si>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</si>
  <si>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</si>
  <si>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</si>
  <si>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</si>
  <si>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</si>
  <si>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</si>
  <si>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</si>
  <si>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</si>
  <si>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</si>
  <si>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</si>
  <si>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</si>
  <si>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</si>
  <si>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</si>
  <si>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</si>
  <si>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</si>
  <si>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</si>
  <si>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</si>
  <si>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</si>
  <si>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</si>
  <si>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</si>
  <si>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</si>
  <si>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</si>
  <si>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</si>
  <si>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</si>
  <si>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</si>
  <si>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</si>
  <si>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</si>
  <si>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</si>
  <si>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</si>
  <si>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</si>
  <si>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</si>
  <si>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</si>
  <si>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</si>
  <si>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</si>
  <si>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</si>
  <si>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</si>
  <si>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</si>
  <si>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</si>
  <si>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</si>
  <si>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</si>
  <si>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</si>
  <si>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</si>
  <si>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</si>
  <si>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</si>
  <si>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</si>
  <si>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</si>
  <si>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</si>
  <si>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</si>
  <si>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</si>
  <si>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</si>
  <si>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</si>
  <si>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</si>
  <si>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</si>
  <si>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</si>
  <si>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</si>
  <si>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</si>
  <si>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</si>
  <si>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</si>
  <si>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</si>
  <si>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</si>
  <si>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</si>
  <si>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</si>
  <si>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</si>
  <si>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</si>
  <si>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</si>
  <si>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</si>
  <si>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</si>
  <si>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</si>
  <si>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</si>
  <si>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</si>
  <si>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</si>
  <si>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</si>
  <si>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</si>
  <si>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</si>
  <si>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</si>
  <si>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</si>
  <si>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</si>
  <si>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</si>
  <si>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</si>
  <si>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</si>
  <si>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</si>
  <si>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</si>
  <si>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</si>
  <si>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</si>
  <si>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</si>
  <si>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</si>
  <si>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</si>
  <si>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</si>
  <si>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</si>
  <si>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</si>
  <si>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</si>
  <si>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</si>
  <si>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</si>
  <si>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</si>
  <si>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</si>
  <si>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</si>
  <si>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</si>
  <si>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</si>
  <si>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</si>
  <si>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</si>
  <si>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</si>
  <si>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</si>
  <si>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</si>
  <si>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</si>
  <si>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</si>
  <si>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</si>
  <si>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</si>
  <si>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</si>
  <si>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</si>
  <si>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</si>
  <si>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</si>
  <si>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</si>
  <si>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</si>
  <si>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</si>
  <si>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</si>
  <si>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</si>
  <si>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</si>
  <si>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</si>
  <si>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</si>
  <si>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</si>
  <si>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</si>
  <si>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</si>
  <si>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</si>
  <si>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</si>
  <si>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</si>
  <si>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</si>
  <si>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</si>
  <si>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</si>
  <si>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</si>
  <si>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</si>
  <si>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</si>
  <si>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</si>
  <si>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</si>
  <si>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</si>
  <si>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</si>
  <si>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</si>
  <si>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</si>
  <si>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</si>
  <si>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</si>
  <si>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</si>
  <si>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</si>
  <si>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</si>
  <si>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</si>
  <si>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</si>
  <si>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</si>
  <si>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</si>
  <si>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</si>
  <si>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</si>
  <si>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</si>
  <si>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</si>
  <si>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</si>
  <si>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</si>
  <si>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</si>
  <si>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</si>
  <si>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</si>
  <si>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</si>
  <si>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</si>
  <si>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</si>
  <si>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</si>
  <si>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</si>
  <si>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</si>
  <si>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</si>
  <si>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</si>
  <si>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</si>
  <si>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</si>
  <si>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</si>
  <si>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</si>
  <si>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</si>
  <si>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</si>
  <si>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</si>
  <si>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</si>
  <si>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</si>
  <si>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</si>
  <si>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</si>
  <si>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</si>
  <si>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</si>
  <si>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</si>
  <si>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</si>
  <si>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</si>
  <si>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</si>
  <si>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</si>
  <si>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</si>
  <si>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</si>
  <si>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</si>
  <si>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</si>
  <si>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</si>
  <si>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</si>
  <si>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</si>
  <si>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</si>
  <si>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</si>
  <si>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</si>
  <si>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</si>
  <si>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</si>
  <si>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</si>
  <si>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</si>
  <si>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</si>
  <si>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</si>
  <si>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</si>
  <si>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</si>
  <si>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</si>
  <si>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</si>
  <si>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</si>
  <si>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</si>
  <si>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</si>
  <si>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</si>
  <si>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</si>
  <si>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</si>
  <si>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</si>
  <si>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</si>
  <si>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</si>
  <si>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</si>
  <si>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</si>
  <si>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</si>
  <si>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</si>
  <si>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</si>
  <si>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</si>
  <si>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</si>
  <si>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</si>
  <si>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</si>
  <si>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</si>
  <si>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</si>
  <si>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</si>
  <si>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</si>
  <si>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</si>
  <si>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</si>
  <si>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</si>
  <si>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</si>
  <si>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</si>
  <si>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</si>
  <si>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</si>
  <si>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</si>
  <si>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</si>
  <si>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</si>
  <si>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</si>
  <si>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</si>
  <si>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</si>
  <si>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</si>
  <si>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</si>
  <si>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</si>
  <si>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</si>
  <si>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</si>
  <si>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</si>
  <si>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</si>
  <si>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</si>
  <si>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</si>
  <si>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</si>
  <si>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</si>
  <si>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</si>
  <si>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</si>
  <si>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</si>
  <si>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</si>
  <si>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</si>
  <si>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</si>
  <si>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</si>
  <si>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</si>
  <si>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</si>
  <si>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</si>
  <si>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</si>
  <si>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</si>
  <si>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</si>
  <si>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</si>
  <si>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</si>
  <si>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</si>
  <si>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</si>
  <si>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</si>
  <si>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</si>
  <si>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</si>
  <si>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</si>
  <si>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</si>
  <si>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</si>
  <si>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</si>
  <si>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</si>
  <si>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</si>
  <si>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</si>
  <si>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</si>
  <si>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</si>
  <si>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</si>
  <si>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</si>
  <si>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</si>
  <si>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</si>
  <si>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</si>
  <si>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</si>
  <si>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</si>
  <si>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</si>
  <si>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</si>
  <si>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</si>
  <si>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</si>
  <si>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</si>
  <si>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</si>
  <si>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</si>
  <si>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</si>
  <si>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</si>
  <si>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</si>
  <si>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</si>
  <si>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</si>
  <si>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</si>
  <si>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</si>
  <si>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</si>
  <si>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</si>
  <si>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</si>
  <si>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</si>
  <si>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</si>
  <si>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</si>
  <si>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</si>
  <si>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</si>
  <si>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</si>
  <si>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</si>
  <si>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</si>
  <si>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</si>
  <si>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</si>
  <si>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</si>
  <si>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</si>
  <si>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</si>
  <si>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</si>
  <si>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</si>
  <si>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</si>
  <si>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</si>
  <si>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</si>
  <si>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</si>
  <si>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</si>
  <si>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</si>
  <si>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</si>
  <si>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</si>
  <si>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</si>
  <si>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</si>
  <si>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</si>
  <si>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</si>
  <si>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</si>
  <si>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</si>
  <si>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</si>
  <si>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</si>
  <si>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</si>
  <si>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</si>
  <si>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</si>
  <si>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</si>
  <si>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</si>
  <si>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</si>
  <si>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</si>
  <si>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</si>
  <si>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</si>
  <si>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</si>
  <si>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</si>
  <si>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</si>
  <si>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</si>
  <si>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</si>
  <si>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</si>
  <si>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</si>
  <si>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</si>
  <si>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</si>
  <si>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</si>
  <si>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</si>
  <si>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</si>
  <si>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</si>
  <si>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</si>
  <si>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</si>
  <si>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</si>
  <si>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</si>
  <si>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</si>
  <si>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</si>
  <si>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</si>
  <si>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</si>
  <si>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</si>
  <si>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</si>
  <si>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</si>
  <si>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</si>
  <si>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</si>
  <si>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</si>
  <si>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</si>
  <si>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</si>
  <si>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</si>
  <si>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</si>
  <si>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</si>
  <si>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</si>
  <si>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</si>
  <si>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</si>
  <si>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</si>
  <si>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</si>
  <si>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</si>
  <si>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</si>
  <si>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</si>
  <si>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</si>
  <si>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</si>
  <si>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</si>
  <si>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</si>
  <si>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</si>
  <si>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</si>
  <si>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</si>
  <si>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</si>
  <si>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</si>
  <si>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</si>
  <si>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</si>
  <si>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</si>
  <si>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</si>
  <si>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</si>
  <si>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</si>
  <si>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</si>
  <si>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</si>
  <si>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</si>
  <si>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</si>
  <si>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</si>
  <si>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</si>
  <si>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</si>
  <si>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</si>
  <si>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</si>
  <si>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</si>
  <si>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</si>
  <si>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</si>
  <si>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</si>
  <si>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</si>
  <si>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</si>
  <si>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</si>
  <si>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</si>
  <si>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</si>
  <si>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</si>
  <si>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</si>
  <si>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</si>
  <si>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</si>
  <si>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</si>
  <si>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</si>
  <si>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</si>
  <si>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</si>
  <si>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</si>
  <si>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</si>
  <si>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</si>
  <si>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</si>
  <si>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</si>
  <si>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</si>
  <si>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</si>
  <si>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</si>
  <si>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</si>
  <si>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</si>
  <si>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</si>
  <si>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</si>
  <si>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</si>
  <si>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</si>
  <si>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</si>
  <si>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</si>
  <si>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</si>
  <si>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</si>
  <si>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</si>
  <si>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</si>
  <si>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</si>
  <si>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</si>
  <si>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</si>
  <si>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</si>
  <si>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</si>
  <si>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</si>
  <si>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</si>
  <si>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</si>
  <si>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</si>
  <si>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</si>
  <si>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</si>
  <si>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</si>
  <si>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</si>
  <si>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</si>
  <si>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</si>
  <si>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</si>
  <si>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</si>
  <si>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</si>
  <si>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</si>
  <si>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</si>
  <si>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</si>
  <si>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</si>
  <si>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</si>
  <si>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</si>
  <si>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</si>
  <si>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</si>
  <si>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</si>
  <si>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</si>
  <si>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</si>
  <si>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</si>
  <si>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</si>
  <si>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</si>
  <si>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</si>
  <si>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</si>
  <si>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</si>
  <si>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</si>
  <si>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</si>
  <si>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</si>
  <si>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</si>
  <si>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</si>
  <si>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</si>
  <si>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</si>
  <si>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</si>
  <si>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</si>
  <si>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</si>
  <si>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</si>
  <si>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</si>
  <si>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</si>
  <si>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</si>
  <si>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</si>
  <si>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</si>
  <si>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</si>
  <si>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</si>
  <si>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</si>
  <si>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</si>
  <si>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</si>
  <si>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</si>
  <si>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</si>
  <si>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</si>
  <si>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</si>
  <si>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</si>
  <si>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</si>
  <si>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</si>
  <si>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</si>
  <si>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</si>
  <si>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</si>
  <si>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</si>
  <si>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</si>
  <si>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</si>
  <si>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</si>
  <si>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</si>
  <si>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</si>
  <si>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</si>
  <si>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</si>
  <si>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</si>
  <si>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</si>
  <si>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</si>
  <si>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</si>
  <si>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</si>
  <si>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</si>
  <si>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</si>
  <si>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</si>
  <si>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</si>
  <si>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</si>
  <si>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</si>
  <si>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</si>
  <si>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</si>
  <si>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</si>
  <si>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</si>
  <si>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</si>
  <si>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</si>
  <si>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</si>
  <si>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</si>
  <si>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</si>
  <si>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</si>
  <si>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</si>
  <si>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</si>
  <si>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</si>
  <si>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</si>
  <si>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</si>
  <si>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</si>
  <si>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</si>
  <si>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</si>
  <si>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</si>
  <si>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</si>
  <si>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</si>
  <si>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</si>
  <si>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</si>
  <si>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</si>
  <si>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</si>
  <si>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</si>
  <si>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</si>
  <si>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</si>
  <si>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</si>
  <si>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</si>
  <si>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</si>
  <si>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</si>
  <si>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</si>
  <si>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</si>
  <si>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</si>
  <si>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</si>
  <si>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</si>
  <si>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</si>
  <si>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</si>
  <si>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</si>
  <si>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</si>
  <si>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</si>
  <si>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</si>
  <si>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</si>
  <si>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</si>
  <si>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</si>
  <si>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</si>
  <si>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</si>
  <si>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</si>
  <si>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</si>
  <si>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</si>
  <si>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</si>
  <si>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</si>
  <si>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</si>
  <si>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</si>
  <si>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</si>
  <si>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</si>
  <si>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</si>
  <si>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</si>
  <si>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</si>
  <si>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</si>
  <si>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</si>
  <si>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</si>
  <si>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</si>
  <si>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</si>
  <si>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</si>
  <si>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</si>
  <si>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</si>
  <si>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</si>
  <si>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</si>
  <si>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</si>
  <si>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</si>
  <si>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</si>
  <si>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</si>
  <si>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</si>
  <si>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</si>
  <si>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</si>
  <si>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</si>
  <si>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</si>
  <si>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</si>
  <si>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</si>
  <si>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</si>
  <si>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</si>
  <si>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</si>
  <si>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</si>
  <si>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</si>
  <si>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</si>
  <si>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</si>
  <si>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</si>
  <si>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</si>
  <si>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</si>
  <si>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</si>
  <si>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</si>
  <si>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</si>
  <si>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</si>
  <si>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</si>
  <si>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</si>
  <si>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</si>
  <si>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</si>
  <si>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</si>
  <si>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</si>
  <si>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</si>
  <si>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</si>
  <si>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</si>
  <si>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</si>
  <si>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</si>
  <si>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</si>
  <si>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</si>
  <si>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</si>
  <si>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</si>
  <si>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</si>
  <si>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</si>
  <si>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</si>
  <si>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</si>
  <si>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</si>
  <si>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</si>
  <si>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</si>
  <si>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</si>
  <si>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</si>
  <si>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</si>
  <si>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</si>
  <si>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</si>
  <si>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</si>
  <si>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</si>
  <si>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</si>
  <si>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</si>
  <si>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</si>
  <si>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</si>
  <si>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</si>
  <si>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</si>
  <si>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</si>
  <si>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</si>
  <si>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</si>
  <si>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</si>
  <si>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</si>
  <si>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</si>
  <si>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</si>
  <si>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</si>
  <si>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</si>
  <si>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</si>
  <si>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</si>
  <si>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</si>
  <si>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</si>
  <si>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</si>
  <si>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</si>
  <si>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</si>
  <si>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</si>
  <si>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</si>
  <si>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</si>
  <si>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</si>
  <si>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</si>
  <si>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</si>
  <si>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</si>
  <si>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</si>
  <si>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</si>
  <si>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</si>
  <si>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</si>
  <si>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</si>
  <si>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</si>
  <si>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</si>
  <si>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</si>
  <si>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</si>
  <si>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</si>
  <si>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</si>
  <si>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</si>
  <si>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</si>
  <si>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</si>
  <si>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</si>
  <si>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</si>
  <si>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</si>
  <si>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</si>
  <si>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</si>
  <si>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</si>
  <si>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</si>
  <si>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</si>
  <si>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</si>
  <si>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</si>
  <si>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</si>
  <si>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</si>
  <si>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</si>
  <si>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</si>
  <si>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</si>
  <si>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</si>
  <si>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</si>
  <si>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</si>
  <si>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</si>
  <si>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</si>
  <si>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</si>
  <si>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</si>
  <si>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</si>
  <si>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</si>
  <si>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</si>
  <si>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</si>
  <si>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</si>
  <si>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</si>
  <si>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</si>
  <si>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</si>
  <si>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</si>
  <si>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</si>
  <si>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</si>
  <si>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</si>
  <si>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</si>
  <si>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</si>
  <si>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</si>
  <si>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</si>
  <si>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</si>
  <si>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</si>
  <si>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</si>
  <si>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</si>
  <si>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</si>
  <si>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</si>
  <si>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</si>
  <si>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</si>
  <si>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</si>
  <si>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</si>
  <si>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</si>
  <si>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</si>
  <si>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</si>
  <si>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</si>
  <si>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</si>
  <si>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</si>
  <si>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</si>
  <si>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</si>
  <si>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</si>
  <si>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</si>
  <si>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</si>
  <si>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</si>
  <si>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</si>
  <si>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</si>
  <si>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</si>
  <si>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</si>
  <si>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</si>
  <si>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</si>
  <si>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</si>
  <si>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</si>
  <si>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</si>
  <si>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</si>
  <si>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</si>
  <si>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</si>
  <si>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</si>
  <si>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</si>
  <si>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</si>
  <si>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</si>
  <si>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</si>
  <si>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</si>
  <si>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</si>
  <si>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</si>
  <si>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</si>
  <si>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</si>
  <si>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</si>
  <si>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</si>
  <si>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</si>
  <si>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</si>
  <si>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</si>
  <si>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</si>
  <si>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</si>
  <si>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</si>
  <si>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</si>
  <si>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</si>
  <si>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</si>
  <si>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</si>
  <si>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</si>
  <si>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</si>
  <si>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</si>
  <si>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</si>
  <si>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</si>
  <si>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</si>
  <si>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</si>
  <si>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</si>
  <si>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</si>
  <si>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</si>
  <si>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</si>
  <si>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</si>
  <si>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</si>
  <si>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</si>
  <si>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</si>
  <si>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</si>
  <si>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</si>
  <si>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</si>
  <si>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</si>
  <si>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</si>
  <si>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</si>
  <si>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</si>
  <si>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</si>
  <si>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</si>
  <si>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</si>
  <si>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</si>
  <si>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</si>
  <si>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</si>
  <si>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</si>
  <si>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</si>
  <si>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</si>
  <si>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</si>
  <si>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</si>
  <si>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</si>
  <si>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</si>
  <si>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</si>
  <si>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</si>
  <si>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</si>
  <si>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</si>
  <si>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</si>
  <si>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</si>
  <si>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</si>
  <si>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</si>
  <si>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</si>
  <si>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</si>
  <si>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</si>
  <si>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</si>
  <si>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</si>
  <si>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</si>
  <si>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</si>
  <si>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</si>
  <si>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</si>
  <si>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</si>
  <si>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</si>
  <si>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</si>
  <si>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</si>
  <si>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</si>
  <si>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</si>
  <si>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</si>
  <si>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</si>
  <si>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</si>
  <si>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</si>
  <si>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</si>
  <si>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</si>
  <si>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</si>
  <si>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</si>
  <si>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</si>
  <si>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</si>
  <si>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</si>
  <si>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</si>
  <si>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</si>
  <si>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</si>
  <si>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</si>
  <si>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</si>
  <si>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</si>
  <si>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</si>
  <si>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</si>
  <si>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</si>
  <si>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</si>
  <si>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</si>
  <si>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</si>
  <si>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</si>
  <si>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</si>
  <si>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</si>
  <si>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</si>
  <si>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</si>
  <si>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</si>
  <si>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</si>
  <si>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</si>
  <si>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</si>
  <si>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</si>
  <si>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</si>
  <si>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</si>
  <si>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</si>
  <si>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</si>
  <si>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</si>
  <si>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</si>
  <si>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</si>
  <si>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</si>
  <si>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</si>
  <si>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</si>
  <si>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</si>
  <si>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</si>
  <si>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</si>
  <si>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</si>
  <si>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</si>
  <si>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</si>
  <si>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</si>
  <si>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</si>
  <si>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</si>
  <si>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</si>
  <si>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</si>
  <si>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</si>
  <si>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</si>
  <si>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</si>
  <si>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</si>
  <si>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</si>
  <si>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</si>
  <si>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</si>
  <si>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</si>
  <si>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</si>
  <si>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</si>
  <si>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</si>
  <si>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</si>
  <si>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</si>
  <si>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</si>
  <si>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</si>
  <si>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</si>
  <si>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</si>
  <si>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</si>
  <si>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</si>
  <si>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</si>
  <si>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</si>
  <si>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</si>
  <si>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</si>
  <si>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</si>
  <si>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</si>
  <si>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</si>
  <si>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</si>
  <si>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</si>
  <si>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</si>
  <si>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</si>
  <si>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</si>
  <si>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</si>
  <si>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</si>
  <si>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</si>
  <si>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</si>
  <si>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</si>
  <si>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</si>
  <si>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</si>
  <si>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</si>
  <si>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</si>
  <si>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</si>
  <si>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</si>
  <si>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</si>
  <si>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</si>
  <si>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</si>
  <si>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</si>
  <si>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</si>
  <si>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</si>
  <si>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</si>
  <si>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</si>
  <si>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</si>
  <si>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</si>
  <si>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</si>
  <si>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</si>
  <si>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</si>
  <si>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</si>
  <si>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</si>
  <si>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</si>
  <si>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</si>
  <si>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</si>
  <si>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</si>
  <si>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</si>
  <si>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</si>
  <si>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</si>
  <si>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</si>
  <si>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</si>
  <si>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</si>
  <si>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</si>
  <si>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</si>
  <si>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</si>
  <si>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</si>
  <si>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</si>
  <si>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</si>
  <si>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</si>
  <si>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</si>
  <si>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</si>
  <si>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</si>
  <si>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</si>
  <si>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</si>
  <si>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</si>
  <si>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</si>
  <si>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</si>
  <si>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</si>
  <si>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</si>
  <si>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</si>
  <si>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</si>
  <si>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</si>
  <si>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</si>
  <si>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</si>
  <si>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</si>
  <si>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</si>
  <si>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</si>
  <si>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</si>
  <si>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</si>
  <si>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</si>
  <si>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</si>
  <si>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</si>
  <si>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</si>
  <si>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</si>
  <si>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</si>
  <si>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</si>
  <si>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</si>
  <si>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</si>
  <si>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</si>
  <si>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</si>
  <si>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</si>
  <si>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</si>
  <si>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</si>
  <si>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</si>
  <si>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</si>
  <si>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</si>
  <si>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</si>
  <si>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</si>
  <si>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</si>
  <si>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</si>
  <si>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</si>
  <si>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</si>
  <si>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</si>
  <si>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</si>
  <si>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</si>
  <si>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</si>
  <si>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</si>
  <si>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</si>
  <si>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</si>
  <si>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</si>
  <si>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</si>
  <si>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</si>
  <si>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</si>
  <si>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</si>
  <si>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</si>
  <si>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</si>
  <si>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</si>
  <si>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</si>
  <si>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</si>
  <si>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</si>
  <si>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</si>
  <si>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</si>
  <si>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</si>
  <si>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</si>
  <si>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</si>
  <si>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</si>
  <si>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</si>
  <si>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</si>
  <si>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</si>
  <si>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</si>
  <si>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</si>
  <si>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</si>
  <si>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</si>
  <si>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</si>
  <si>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</si>
  <si>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</si>
  <si>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</si>
  <si>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</si>
  <si>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</si>
  <si>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</si>
  <si>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</si>
  <si>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</si>
  <si>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</si>
  <si>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</si>
  <si>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</si>
  <si>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</si>
  <si>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</si>
  <si>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</si>
  <si>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</si>
  <si>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</si>
  <si>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</si>
  <si>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</si>
  <si>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</si>
  <si>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</si>
  <si>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</si>
  <si>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</si>
  <si>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</si>
  <si>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</si>
  <si>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</si>
  <si>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</si>
  <si>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</si>
  <si>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</si>
  <si>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</si>
  <si>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</si>
  <si>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</si>
  <si>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</si>
  <si>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</si>
  <si>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</si>
  <si>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</si>
  <si>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</si>
  <si>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</si>
  <si>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</si>
  <si>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</si>
  <si>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</si>
  <si>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</si>
  <si>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</si>
  <si>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</si>
  <si>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</si>
  <si>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</si>
  <si>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</si>
  <si>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</si>
  <si>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</si>
  <si>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</si>
  <si>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</si>
  <si>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</si>
  <si>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</si>
  <si>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</si>
  <si>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</si>
  <si>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</si>
  <si>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</si>
  <si>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</si>
  <si>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</si>
  <si>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</si>
  <si>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</si>
  <si>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</si>
  <si>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</si>
  <si>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</si>
  <si>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</si>
  <si>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</si>
  <si>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</si>
  <si>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</si>
  <si>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</si>
  <si>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</si>
  <si>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</si>
  <si>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</si>
  <si>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</si>
  <si>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</si>
  <si>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</si>
  <si>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</si>
  <si>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</si>
  <si>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</si>
  <si>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</si>
  <si>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</si>
  <si>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</si>
  <si>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</si>
  <si>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</si>
  <si>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</si>
  <si>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</si>
  <si>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</si>
  <si>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</si>
  <si>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</si>
  <si>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</si>
  <si>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</si>
  <si>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</si>
  <si>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</si>
  <si>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</si>
  <si>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</si>
  <si>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</si>
  <si>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</si>
  <si>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</si>
  <si>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</si>
  <si>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</si>
  <si>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</si>
  <si>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</si>
  <si>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</si>
  <si>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</si>
  <si>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</si>
  <si>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</si>
  <si>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</si>
  <si>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</si>
  <si>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</si>
  <si>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</si>
  <si>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</si>
  <si>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</si>
  <si>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</si>
  <si>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</si>
  <si>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</si>
  <si>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</si>
  <si>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</si>
  <si>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</si>
  <si>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</si>
  <si>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</si>
  <si>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</si>
  <si>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</si>
  <si>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</si>
  <si>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</si>
  <si>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</si>
  <si>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</si>
  <si>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</si>
  <si>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</si>
  <si>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</si>
  <si>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</si>
  <si>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</si>
  <si>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</si>
  <si>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</si>
  <si>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</si>
  <si>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</si>
  <si>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</si>
  <si>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</si>
  <si>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</si>
  <si>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</si>
  <si>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</si>
  <si>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</si>
  <si>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</si>
  <si>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</si>
  <si>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</si>
  <si>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</si>
  <si>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</si>
  <si>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</si>
  <si>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</si>
  <si>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</si>
  <si>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</si>
  <si>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</si>
  <si>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</si>
  <si>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</si>
  <si>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</si>
  <si>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</si>
  <si>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</si>
  <si>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</si>
  <si>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</si>
  <si>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</si>
  <si>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</si>
  <si>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</si>
  <si>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</si>
  <si>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</si>
  <si>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</si>
  <si>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</si>
  <si>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</si>
  <si>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</si>
  <si>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</si>
  <si>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</si>
  <si>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</si>
  <si>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</si>
  <si>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</si>
  <si>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</si>
  <si>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</si>
  <si>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</si>
  <si>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</si>
  <si>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</si>
  <si>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</si>
  <si>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</si>
  <si>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</si>
  <si>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</si>
  <si>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</si>
  <si>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</si>
  <si>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</si>
  <si>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</si>
  <si>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</si>
  <si>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</si>
  <si>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</si>
  <si>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</si>
  <si>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</si>
  <si>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</si>
  <si>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</si>
  <si>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</si>
  <si>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</si>
  <si>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</si>
  <si>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</si>
  <si>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</si>
  <si>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</si>
  <si>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</si>
  <si>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</si>
  <si>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</si>
  <si>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</si>
  <si>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</si>
  <si>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</si>
  <si>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</si>
  <si>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</si>
  <si>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</si>
  <si>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</si>
  <si>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</si>
  <si>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</si>
  <si>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</si>
  <si>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</si>
  <si>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</si>
  <si>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</si>
  <si>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</si>
  <si>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</si>
  <si>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</si>
  <si>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</si>
  <si>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</si>
  <si>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</si>
  <si>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</si>
  <si>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</si>
  <si>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</si>
  <si>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</si>
  <si>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</si>
  <si>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</si>
  <si>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</si>
  <si>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</si>
  <si>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</si>
  <si>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</si>
  <si>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</si>
  <si>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</si>
  <si>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</si>
  <si>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</si>
  <si>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</si>
  <si>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</si>
  <si>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</si>
  <si>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</si>
  <si>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</si>
  <si>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</si>
  <si>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</si>
  <si>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</si>
  <si>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</si>
  <si>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</si>
  <si>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</si>
  <si>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</si>
  <si>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</si>
  <si>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</si>
  <si>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</si>
  <si>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</si>
  <si>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</si>
  <si>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</si>
  <si>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</si>
  <si>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</si>
  <si>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</si>
  <si>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</si>
  <si>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</si>
  <si>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</si>
  <si>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</si>
  <si>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</si>
  <si>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</si>
  <si>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</si>
  <si>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</si>
  <si>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</si>
  <si>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</si>
  <si>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</si>
  <si>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</si>
  <si>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</si>
  <si>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</si>
  <si>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</si>
  <si>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</si>
  <si>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</si>
  <si>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</si>
  <si>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</si>
  <si>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</si>
  <si>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</si>
  <si>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</si>
  <si>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</si>
  <si>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</si>
  <si>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</si>
  <si>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</si>
  <si>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</si>
  <si>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</si>
  <si>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</si>
  <si>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</si>
  <si>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</si>
  <si>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</si>
  <si>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</si>
  <si>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</si>
  <si>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</si>
  <si>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</si>
  <si>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</si>
  <si>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</si>
  <si>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</si>
  <si>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</si>
  <si>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</si>
  <si>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</si>
  <si>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</si>
  <si>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</si>
  <si>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</si>
  <si>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</si>
  <si>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</si>
  <si>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</si>
  <si>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</si>
  <si>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</si>
  <si>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</si>
  <si>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</si>
  <si>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</si>
  <si>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</si>
  <si>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</si>
  <si>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</si>
  <si>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</si>
  <si>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</si>
  <si>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</si>
  <si>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</si>
  <si>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</si>
  <si>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</si>
  <si>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</si>
  <si>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</si>
  <si>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</si>
  <si>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</si>
  <si>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</si>
  <si>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</si>
  <si>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</si>
  <si>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</si>
  <si>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</si>
  <si>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</si>
  <si>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</si>
  <si>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</si>
  <si>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</si>
  <si>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</si>
  <si>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</si>
  <si>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</si>
  <si>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</si>
  <si>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</si>
  <si>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</si>
  <si>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</si>
  <si>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</si>
  <si>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</si>
  <si>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</si>
  <si>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</si>
  <si>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</si>
  <si>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</si>
  <si>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</si>
  <si>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</si>
  <si>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</si>
  <si>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</si>
  <si>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</si>
  <si>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</si>
  <si>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</si>
  <si>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</si>
  <si>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</si>
  <si>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</si>
  <si>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</si>
  <si>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</si>
  <si>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</si>
  <si>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</si>
  <si>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</si>
  <si>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</si>
  <si>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</si>
  <si>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</si>
  <si>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</si>
  <si>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</si>
  <si>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</si>
  <si>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</si>
  <si>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</si>
  <si>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</si>
  <si>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</si>
  <si>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</si>
  <si>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</si>
  <si>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</si>
  <si>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</si>
  <si>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</si>
  <si>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</si>
  <si>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</si>
  <si>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</si>
  <si>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</si>
  <si>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</si>
  <si>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</si>
  <si>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</si>
  <si>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</si>
  <si>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</si>
  <si>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</si>
  <si>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</si>
  <si>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</si>
  <si>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</si>
  <si>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</si>
  <si>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</si>
  <si>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</si>
  <si>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</si>
  <si>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</si>
  <si>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</si>
  <si>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</si>
  <si>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</si>
  <si>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</si>
  <si>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</si>
  <si>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</si>
  <si>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</si>
  <si>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</si>
  <si>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</si>
  <si>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</si>
  <si>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</si>
  <si>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</si>
  <si>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</si>
  <si>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</si>
  <si>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</si>
  <si>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</si>
  <si>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</si>
  <si>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</si>
  <si>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</si>
  <si>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</si>
  <si>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</si>
  <si>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</si>
  <si>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</si>
  <si>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</si>
  <si>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</si>
  <si>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</si>
  <si>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</si>
  <si>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</si>
  <si>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</si>
  <si>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</si>
  <si>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</si>
  <si>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</si>
  <si>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</si>
  <si>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</si>
  <si>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</si>
  <si>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</si>
  <si>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</si>
  <si>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</si>
  <si>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</si>
  <si>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</si>
  <si>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</si>
  <si>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</si>
  <si>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</si>
  <si>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</si>
  <si>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</si>
  <si>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</si>
  <si>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</si>
  <si>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</si>
  <si>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</si>
  <si>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</si>
  <si>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</si>
  <si>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</si>
  <si>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</si>
  <si>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</si>
  <si>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</si>
  <si>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</si>
  <si>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</si>
  <si>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</si>
  <si>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</si>
  <si>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</si>
  <si>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</si>
  <si>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</si>
  <si>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</si>
  <si>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</si>
  <si>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</si>
  <si>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</si>
  <si>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</si>
  <si>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</si>
  <si>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</si>
  <si>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</si>
  <si>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</si>
  <si>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</si>
  <si>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</si>
  <si>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</si>
  <si>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</si>
  <si>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</si>
  <si>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</si>
  <si>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</si>
  <si>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</si>
  <si>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</si>
  <si>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</si>
  <si>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</si>
  <si>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</si>
  <si>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</si>
  <si>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</si>
  <si>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</si>
  <si>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</si>
  <si>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</si>
  <si>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</si>
  <si>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</si>
  <si>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</si>
  <si>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</si>
  <si>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</si>
  <si>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</si>
  <si>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</si>
  <si>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</si>
  <si>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</si>
  <si>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</si>
  <si>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</si>
  <si>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</si>
  <si>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</si>
  <si>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</si>
  <si>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</si>
  <si>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</si>
  <si>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</si>
  <si>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</si>
  <si>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</si>
  <si>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</si>
  <si>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</si>
  <si>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</si>
  <si>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</si>
  <si>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</si>
  <si>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</si>
  <si>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</si>
  <si>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</si>
  <si>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</si>
  <si>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</si>
  <si>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</si>
  <si>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</si>
  <si>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</si>
  <si>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</si>
  <si>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</si>
  <si>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</si>
  <si>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</si>
  <si>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</si>
  <si>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</si>
  <si>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</si>
  <si>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</si>
  <si>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</si>
  <si>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</si>
  <si>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</si>
  <si>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</si>
  <si>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</si>
  <si>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</si>
  <si>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</si>
  <si>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</si>
  <si>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</si>
  <si>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</si>
  <si>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</si>
  <si>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</si>
  <si>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</si>
  <si>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</si>
  <si>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</si>
  <si>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</si>
  <si>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</si>
  <si>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</si>
  <si>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</si>
  <si>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</si>
  <si>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</si>
  <si>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</si>
  <si>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</si>
  <si>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</si>
  <si>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</si>
  <si>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</si>
  <si>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</si>
  <si>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</si>
  <si>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</si>
  <si>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</si>
  <si>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</si>
  <si>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</si>
  <si>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</si>
  <si>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</si>
  <si>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</si>
  <si>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</si>
  <si>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</si>
  <si>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</si>
  <si>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</si>
  <si>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</si>
  <si>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</si>
  <si>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</si>
  <si>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</si>
  <si>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</si>
  <si>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</si>
  <si>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</si>
  <si>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</si>
  <si>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</si>
  <si>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</si>
  <si>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</si>
  <si>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</si>
  <si>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</si>
  <si>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</si>
  <si>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</si>
  <si>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</si>
  <si>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</si>
  <si>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</si>
  <si>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</si>
  <si>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</si>
  <si>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</si>
  <si>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</si>
  <si>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</si>
  <si>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</si>
  <si>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</si>
  <si>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</si>
  <si>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</si>
  <si>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</si>
  <si>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</si>
  <si>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</si>
  <si>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</si>
  <si>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</si>
  <si>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</si>
  <si>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</si>
  <si>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</si>
  <si>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</si>
  <si>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</si>
  <si>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</si>
  <si>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</si>
  <si>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</si>
  <si>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</si>
  <si>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</si>
  <si>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</si>
  <si>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</si>
  <si>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</si>
  <si>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</si>
  <si>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</si>
  <si>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</si>
  <si>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</si>
  <si>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</si>
  <si>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</si>
  <si>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</si>
  <si>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</si>
  <si>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</si>
  <si>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</si>
  <si>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</si>
  <si>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</si>
  <si>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</si>
  <si>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</si>
  <si>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</si>
  <si>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</si>
  <si>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</si>
  <si>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</si>
  <si>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</si>
  <si>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</si>
  <si>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</si>
  <si>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</si>
  <si>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</si>
  <si>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</si>
  <si>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</si>
  <si>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</si>
  <si>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</si>
  <si>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</si>
  <si>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</si>
  <si>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</si>
  <si>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</si>
  <si>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</si>
  <si>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</si>
  <si>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</si>
  <si>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</si>
  <si>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</si>
  <si>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</si>
  <si>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</si>
  <si>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</si>
  <si>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</si>
  <si>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</si>
  <si>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</si>
  <si>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</si>
  <si>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</si>
  <si>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</si>
  <si>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</si>
  <si>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</si>
  <si>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</si>
  <si>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</si>
  <si>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</si>
  <si>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</si>
  <si>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</si>
  <si>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</si>
  <si>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</si>
  <si>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</si>
  <si>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</si>
  <si>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</si>
  <si>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</si>
  <si>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</si>
  <si>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</si>
  <si>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</si>
  <si>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</si>
  <si>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</si>
  <si>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</si>
  <si>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</si>
  <si>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</si>
  <si>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</si>
  <si>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</si>
  <si>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</si>
  <si>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</si>
  <si>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</si>
  <si>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</si>
  <si>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</si>
  <si>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</si>
  <si>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</si>
  <si>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</si>
  <si>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</si>
  <si>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</si>
  <si>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</si>
  <si>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</si>
  <si>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</si>
  <si>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</si>
  <si>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</si>
  <si>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</si>
  <si>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</si>
  <si>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</si>
  <si>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</si>
  <si>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</si>
  <si>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</si>
  <si>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</si>
  <si>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</si>
  <si>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</si>
  <si>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</si>
  <si>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</si>
  <si>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</si>
  <si>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</si>
  <si>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</si>
  <si>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</si>
  <si>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</si>
  <si>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</si>
  <si>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</si>
  <si>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</si>
  <si>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</si>
  <si>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</si>
  <si>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</si>
  <si>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</si>
  <si>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</si>
  <si>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</si>
  <si>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</si>
  <si>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</si>
  <si>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</si>
  <si>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</si>
  <si>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</si>
  <si>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</si>
  <si>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</si>
  <si>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</si>
  <si>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</si>
  <si>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</si>
  <si>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</si>
  <si>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</si>
  <si>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</si>
  <si>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</si>
  <si>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</si>
  <si>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</si>
  <si>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</si>
  <si>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</si>
  <si>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</si>
  <si>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</si>
  <si>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</si>
  <si>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</si>
  <si>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</si>
  <si>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</si>
  <si>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</si>
  <si>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</si>
  <si>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</si>
  <si>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</si>
  <si>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</si>
  <si>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</si>
  <si>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</si>
  <si>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</si>
  <si>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</si>
  <si>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</si>
  <si>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</si>
  <si>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</si>
  <si>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</si>
  <si>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</si>
  <si>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</si>
  <si>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</si>
  <si>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</si>
  <si>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</si>
  <si>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</si>
  <si>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</si>
  <si>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</si>
  <si>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</si>
  <si>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</si>
  <si>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</si>
  <si>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</si>
  <si>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</si>
  <si>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</si>
  <si>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</si>
  <si>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</si>
  <si>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</si>
  <si>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</si>
  <si>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</si>
  <si>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</si>
  <si>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</si>
  <si>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</si>
  <si>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</si>
  <si>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</si>
  <si>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</si>
  <si>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</si>
  <si>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</si>
  <si>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</si>
  <si>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</si>
  <si>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</si>
  <si>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</si>
  <si>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</si>
  <si>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</si>
  <si>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</si>
  <si>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</si>
  <si>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</si>
  <si>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</si>
  <si>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</si>
  <si>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</si>
  <si>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</si>
  <si>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</si>
  <si>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</si>
  <si>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</si>
  <si>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</si>
  <si>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</si>
  <si>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</si>
  <si>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</si>
  <si>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</si>
  <si>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</si>
  <si>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</si>
  <si>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</si>
  <si>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</si>
  <si>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</si>
  <si>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</si>
  <si>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</si>
  <si>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</si>
  <si>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</si>
  <si>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</si>
  <si>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</si>
  <si>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</si>
  <si>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</si>
  <si>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</si>
  <si>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</si>
  <si>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</si>
  <si>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</si>
  <si>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</si>
  <si>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</si>
  <si>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</si>
  <si>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</si>
  <si>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</si>
  <si>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</si>
  <si>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</si>
  <si>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</si>
  <si>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</si>
  <si>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</si>
  <si>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</si>
  <si>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</si>
  <si>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</si>
  <si>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</si>
  <si>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</si>
  <si>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</si>
  <si>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</si>
  <si>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</si>
  <si>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</si>
  <si>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</si>
  <si>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</si>
  <si>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</si>
  <si>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</si>
  <si>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</si>
  <si>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</si>
  <si>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</si>
  <si>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</si>
  <si>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</si>
  <si>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</si>
  <si>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</si>
  <si>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</si>
  <si>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</si>
  <si>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</si>
  <si>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</si>
  <si>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</si>
  <si>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</si>
  <si>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</si>
  <si>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</si>
  <si>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</si>
  <si>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</si>
  <si>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</si>
  <si>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</si>
  <si>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</si>
  <si>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</si>
  <si>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</si>
  <si>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</si>
  <si>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</si>
  <si>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</si>
  <si>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</si>
  <si>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</si>
  <si>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</si>
  <si>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</si>
  <si>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</si>
  <si>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</si>
  <si>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</si>
  <si>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</si>
  <si>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</si>
  <si>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</si>
  <si>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</si>
  <si>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</si>
  <si>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</si>
  <si>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</si>
  <si>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</si>
  <si>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</si>
  <si>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</si>
  <si>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</si>
  <si>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</si>
  <si>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</si>
  <si>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</si>
  <si>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</si>
  <si>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</si>
  <si>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</si>
  <si>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</si>
  <si>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</si>
  <si>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</si>
  <si>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</si>
  <si>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</si>
  <si>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</si>
  <si>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</si>
  <si>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</si>
  <si>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</si>
  <si>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</si>
  <si>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</si>
  <si>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</si>
  <si>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</si>
  <si>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</si>
  <si>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</si>
  <si>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</si>
  <si>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</si>
  <si>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</si>
  <si>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</si>
  <si>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</si>
  <si>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</si>
  <si>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</si>
  <si>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</si>
  <si>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</si>
  <si>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</si>
  <si>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</si>
  <si>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</si>
  <si>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</si>
  <si>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</si>
  <si>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</si>
  <si>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</si>
  <si>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</si>
  <si>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</si>
  <si>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</si>
  <si>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</si>
  <si>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</si>
  <si>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</si>
  <si>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</si>
  <si>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</si>
  <si>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</si>
  <si>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</si>
  <si>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</si>
  <si>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</si>
  <si>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</si>
  <si>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</si>
  <si>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</si>
  <si>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</si>
  <si>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</si>
  <si>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</si>
  <si>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</si>
  <si>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</si>
  <si>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</si>
  <si>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</si>
  <si>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</si>
  <si>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</si>
  <si>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</si>
  <si>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</si>
  <si>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</si>
  <si>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</si>
  <si>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</si>
  <si>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</si>
  <si>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</si>
  <si>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</si>
  <si>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</si>
  <si>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</si>
  <si>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</si>
  <si>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</si>
  <si>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</si>
  <si>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</si>
  <si>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</si>
  <si>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</si>
  <si>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</si>
  <si>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</si>
  <si>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</si>
  <si>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</si>
  <si>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</si>
  <si>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</si>
  <si>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</si>
  <si>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</si>
  <si>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</si>
  <si>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</si>
  <si>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</si>
  <si>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</si>
  <si>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</si>
  <si>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</si>
  <si>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</si>
  <si>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</si>
  <si>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</si>
  <si>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</si>
  <si>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</si>
  <si>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</si>
  <si>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</si>
  <si>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</si>
  <si>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</si>
  <si>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</si>
  <si>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</si>
  <si>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</si>
  <si>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</si>
  <si>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</si>
  <si>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</si>
  <si>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</si>
  <si>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</si>
  <si>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</si>
  <si>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</si>
  <si>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</si>
  <si>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</si>
  <si>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</si>
  <si>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</si>
  <si>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</si>
  <si>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</si>
  <si>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</si>
  <si>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</si>
  <si>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</si>
  <si>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</si>
  <si>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</si>
  <si>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</si>
  <si>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</si>
  <si>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</si>
  <si>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</si>
  <si>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</si>
  <si>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</si>
  <si>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</si>
  <si>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</si>
  <si>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</si>
  <si>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</si>
  <si>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</si>
  <si>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</si>
  <si>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</si>
  <si>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</si>
  <si>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</si>
  <si>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</si>
  <si>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</si>
  <si>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</si>
  <si>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</si>
  <si>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</si>
  <si>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</si>
  <si>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</si>
  <si>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</si>
  <si>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</si>
  <si>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</si>
  <si>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</si>
  <si>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</si>
  <si>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</si>
  <si>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</si>
  <si>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</si>
  <si>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</si>
  <si>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</si>
  <si>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</si>
  <si>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</si>
  <si>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</si>
  <si>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</si>
  <si>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</si>
  <si>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</si>
  <si>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</si>
  <si>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</si>
  <si>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</si>
  <si>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</si>
  <si>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</si>
  <si>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</si>
  <si>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</si>
  <si>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</si>
  <si>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</si>
  <si>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</si>
  <si>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</si>
  <si>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</si>
  <si>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</si>
  <si>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</si>
  <si>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</si>
  <si>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</si>
  <si>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</si>
  <si>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</si>
  <si>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</si>
  <si>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</si>
  <si>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</si>
  <si>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</si>
  <si>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</si>
  <si>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</si>
  <si>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</si>
  <si>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</si>
  <si>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</si>
  <si>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</si>
  <si>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</si>
  <si>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</si>
  <si>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</si>
  <si>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</si>
  <si>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</si>
  <si>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</si>
  <si>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</si>
  <si>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</si>
  <si>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</si>
  <si>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</si>
  <si>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</si>
  <si>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</si>
  <si>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</si>
  <si>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</si>
  <si>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</si>
  <si>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</si>
  <si>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</si>
  <si>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</si>
  <si>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</si>
  <si>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</si>
  <si>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</si>
  <si>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</si>
  <si>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</si>
  <si>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</si>
  <si>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</si>
  <si>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</si>
  <si>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</si>
  <si>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</si>
  <si>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</si>
  <si>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</si>
  <si>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</si>
  <si>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</si>
  <si>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</si>
  <si>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</si>
  <si>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</si>
  <si>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</si>
  <si>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</si>
  <si>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</si>
  <si>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</si>
  <si>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</si>
  <si>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</si>
  <si>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</si>
  <si>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</si>
  <si>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</si>
  <si>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</si>
  <si>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</si>
  <si>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</si>
  <si>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</si>
  <si>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</si>
  <si>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</si>
  <si>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</si>
  <si>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</si>
  <si>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</si>
  <si>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</si>
  <si>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</si>
  <si>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</si>
  <si>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</si>
  <si>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</si>
  <si>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</si>
  <si>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</si>
  <si>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</si>
  <si>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</si>
  <si>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</si>
  <si>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</si>
  <si>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</si>
  <si>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</si>
  <si>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</si>
  <si>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</si>
  <si>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</si>
  <si>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</si>
  <si>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</si>
  <si>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</si>
  <si>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</si>
  <si>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</si>
  <si>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</si>
  <si>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</si>
  <si>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</si>
  <si>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</si>
  <si>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</si>
  <si>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</si>
  <si>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</si>
  <si>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</si>
  <si>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</si>
  <si>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</si>
  <si>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</si>
  <si>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</si>
  <si>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</si>
  <si>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</si>
  <si>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</si>
  <si>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</si>
  <si>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</si>
  <si>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</si>
  <si>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</si>
  <si>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</si>
  <si>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</si>
  <si>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</si>
  <si>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</si>
  <si>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</si>
  <si>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</si>
  <si>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</si>
  <si>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</si>
  <si>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</si>
  <si>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</si>
  <si>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</si>
  <si>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</si>
  <si>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</si>
  <si>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</si>
  <si>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</si>
  <si>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</si>
  <si>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</si>
  <si>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</si>
  <si>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</si>
  <si>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</si>
  <si>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</si>
  <si>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</si>
  <si>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</si>
  <si>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</si>
  <si>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</si>
  <si>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</si>
  <si>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</si>
  <si>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</si>
  <si>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</si>
  <si>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</si>
  <si>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</si>
  <si>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</si>
  <si>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</si>
  <si>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</si>
  <si>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</si>
  <si>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</si>
  <si>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</si>
  <si>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</si>
  <si>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</si>
  <si>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</si>
  <si>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</si>
  <si>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</si>
  <si>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</si>
  <si>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</si>
  <si>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</si>
  <si>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</si>
  <si>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</si>
  <si>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</si>
  <si>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</si>
  <si>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</si>
  <si>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</si>
  <si>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</si>
  <si>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</si>
  <si>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</si>
  <si>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</si>
  <si>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</si>
  <si>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</si>
  <si>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</si>
  <si>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</si>
  <si>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</si>
  <si>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</si>
  <si>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</si>
  <si>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</si>
  <si>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</si>
  <si>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</si>
  <si>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</si>
  <si>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</si>
  <si>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</si>
  <si>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</si>
  <si>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</si>
  <si>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</si>
  <si>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</si>
  <si>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</si>
  <si>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</si>
  <si>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</si>
  <si>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</si>
  <si>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</si>
  <si>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</si>
  <si>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</si>
  <si>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</si>
  <si>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</si>
  <si>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</si>
  <si>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</si>
  <si>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</si>
  <si>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</si>
  <si>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</si>
  <si>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</si>
  <si>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</si>
  <si>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</si>
  <si>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</si>
  <si>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</si>
  <si>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</si>
  <si>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</si>
  <si>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</si>
  <si>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</si>
  <si>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</si>
  <si>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</si>
  <si>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</si>
  <si>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</si>
  <si>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</si>
  <si>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</si>
  <si>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</si>
  <si>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</si>
  <si>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</si>
  <si>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</si>
  <si>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</si>
  <si>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</si>
  <si>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</si>
  <si>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</si>
  <si>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</si>
  <si>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</si>
  <si>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</si>
  <si>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</si>
  <si>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</si>
  <si>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</si>
  <si>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</si>
  <si>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</si>
  <si>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</si>
  <si>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</si>
  <si>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</si>
  <si>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</si>
  <si>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</si>
  <si>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</si>
  <si>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</si>
  <si>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</si>
  <si>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</si>
  <si>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</si>
  <si>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</si>
  <si>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</si>
  <si>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</si>
  <si>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</si>
  <si>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</si>
  <si>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</si>
  <si>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</si>
  <si>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</si>
  <si>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</si>
  <si>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</si>
  <si>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</si>
  <si>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</si>
  <si>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</si>
  <si>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</si>
  <si>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</si>
  <si>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</si>
  <si>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</si>
  <si>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</si>
  <si>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</si>
  <si>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</si>
  <si>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</si>
  <si>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</si>
  <si>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</si>
  <si>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</si>
  <si>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</si>
  <si>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</si>
  <si>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</si>
  <si>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</si>
  <si>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</si>
  <si>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</si>
  <si>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</si>
  <si>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</si>
  <si>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</si>
  <si>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</si>
  <si>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</si>
  <si>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</si>
  <si>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</si>
  <si>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</si>
  <si>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</si>
  <si>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</si>
  <si>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</si>
  <si>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</si>
  <si>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</si>
  <si>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</si>
  <si>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</si>
  <si>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</si>
  <si>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</si>
  <si>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</si>
  <si>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</si>
  <si>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</si>
  <si>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</si>
  <si>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</si>
  <si>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</si>
  <si>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</si>
  <si>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</si>
  <si>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</si>
  <si>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</si>
  <si>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</si>
  <si>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</si>
  <si>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</si>
  <si>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</si>
  <si>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</si>
  <si>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</si>
  <si>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</si>
  <si>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</si>
  <si>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</si>
  <si>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</si>
  <si>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</si>
  <si>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</si>
  <si>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</si>
  <si>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</si>
  <si>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</si>
  <si>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</si>
  <si>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</si>
  <si>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</si>
  <si>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</si>
  <si>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</si>
  <si>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</si>
  <si>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</si>
  <si>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</si>
  <si>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</si>
  <si>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</si>
  <si>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</si>
  <si>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</si>
  <si>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</si>
  <si>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</si>
  <si>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</si>
  <si>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</si>
  <si>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</si>
  <si>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</si>
  <si>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</si>
  <si>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</si>
  <si>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</si>
  <si>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</si>
  <si>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</si>
  <si>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</si>
  <si>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</si>
  <si>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</si>
  <si>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</si>
  <si>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</si>
  <si>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</si>
  <si>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</si>
  <si>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</si>
  <si>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</si>
  <si>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</si>
  <si>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</si>
  <si>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</si>
  <si>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</si>
  <si>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</si>
  <si>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</si>
  <si>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</si>
  <si>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</si>
  <si>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</si>
  <si>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</si>
  <si>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</si>
  <si>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</si>
  <si>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</si>
  <si>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</si>
  <si>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</si>
  <si>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</si>
  <si>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</si>
  <si>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</si>
  <si>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</si>
  <si>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</si>
  <si>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</si>
  <si>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</si>
  <si>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</si>
  <si>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</si>
  <si>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</si>
  <si>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</si>
  <si>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</si>
  <si>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</si>
  <si>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</si>
  <si>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</si>
  <si>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</si>
  <si>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</si>
  <si>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</si>
  <si>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</si>
  <si>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</si>
  <si>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</si>
  <si>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</si>
  <si>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</si>
  <si>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</si>
  <si>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</si>
  <si>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</si>
  <si>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</si>
  <si>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</si>
  <si>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</si>
  <si>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</si>
  <si>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</si>
  <si>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</si>
  <si>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</si>
  <si>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</si>
  <si>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</si>
  <si>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</si>
  <si>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</si>
  <si>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</si>
  <si>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</si>
  <si>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</si>
  <si>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</si>
  <si>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</si>
  <si>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</si>
  <si>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</si>
  <si>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</si>
  <si>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</si>
  <si>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</si>
  <si>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</si>
  <si>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</si>
  <si>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</si>
  <si>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</si>
  <si>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</si>
  <si>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</si>
  <si>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</si>
  <si>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</si>
  <si>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</si>
  <si>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</si>
  <si>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</si>
  <si>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</si>
  <si>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</si>
  <si>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</si>
  <si>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</si>
  <si>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</si>
  <si>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</si>
  <si>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</si>
  <si>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</si>
  <si>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</si>
  <si>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</si>
  <si>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</si>
  <si>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</si>
  <si>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</si>
  <si>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</si>
  <si>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</si>
  <si>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</si>
  <si>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</si>
  <si>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</si>
  <si>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</si>
  <si>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</si>
  <si>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</si>
  <si>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</si>
  <si>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</si>
  <si>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</si>
  <si>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</si>
  <si>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</si>
  <si>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</si>
  <si>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</si>
  <si>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</si>
  <si>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</si>
  <si>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</si>
  <si>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</si>
  <si>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</si>
  <si>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</si>
  <si>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</si>
  <si>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</si>
  <si>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</si>
  <si>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</si>
  <si>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</si>
  <si>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</si>
  <si>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</si>
  <si>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</si>
  <si>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</si>
  <si>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</si>
  <si>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</si>
  <si>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</si>
  <si>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</si>
  <si>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</si>
  <si>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</si>
  <si>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</si>
  <si>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</si>
  <si>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</si>
  <si>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</si>
  <si>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</si>
  <si>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</si>
  <si>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</si>
  <si>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</si>
  <si>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</si>
  <si>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</si>
  <si>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</si>
  <si>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</si>
  <si>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</si>
  <si>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</si>
  <si>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</si>
  <si>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</si>
  <si>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</si>
  <si>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</si>
  <si>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</si>
  <si>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</si>
  <si>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</si>
  <si>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</si>
  <si>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</si>
  <si>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</si>
  <si>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</si>
  <si>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</si>
  <si>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</si>
  <si>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</si>
  <si>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</si>
  <si>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</si>
  <si>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</si>
  <si>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</si>
  <si>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</si>
  <si>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</si>
  <si>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</si>
  <si>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</si>
  <si>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</si>
  <si>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</si>
  <si>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</si>
  <si>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</si>
  <si>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</si>
  <si>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</si>
  <si>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</si>
  <si>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</si>
  <si>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</si>
  <si>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</si>
  <si>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</si>
  <si>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</si>
  <si>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</si>
  <si>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</si>
  <si>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</si>
  <si>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</si>
  <si>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</si>
  <si>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</si>
  <si>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</si>
  <si>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</si>
  <si>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</si>
  <si>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</si>
  <si>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</si>
  <si>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</si>
  <si>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</si>
  <si>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</si>
  <si>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</si>
  <si>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</si>
  <si>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</si>
  <si>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</si>
  <si>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</si>
  <si>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</si>
  <si>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</si>
  <si>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</si>
  <si>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</si>
  <si>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</si>
  <si>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</si>
  <si>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</si>
  <si>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</si>
  <si>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</si>
  <si>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</si>
  <si>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</si>
  <si>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</si>
  <si>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</si>
  <si>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</si>
  <si>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</si>
  <si>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</si>
  <si>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</si>
  <si>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</si>
  <si>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</si>
  <si>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</si>
  <si>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</si>
  <si>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</si>
  <si>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</si>
  <si>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</si>
  <si>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</si>
  <si>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</si>
  <si>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</si>
  <si>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</si>
  <si>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</si>
  <si>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</si>
  <si>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</si>
  <si>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</si>
  <si>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</si>
  <si>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</si>
  <si>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</si>
  <si>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</si>
  <si>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</si>
  <si>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</si>
  <si>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</si>
  <si>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</si>
  <si>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</si>
  <si>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</si>
  <si>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</si>
  <si>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</si>
  <si>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</si>
  <si>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</si>
  <si>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</si>
  <si>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</si>
  <si>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</si>
  <si>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</si>
  <si>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</si>
  <si>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</si>
  <si>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</si>
  <si>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</si>
  <si>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</si>
  <si>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</si>
  <si>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</si>
  <si>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</si>
  <si>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</si>
  <si>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</si>
  <si>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</si>
  <si>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</si>
  <si>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</si>
  <si>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</si>
  <si>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</si>
  <si>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</si>
  <si>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</si>
  <si>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</si>
  <si>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</si>
  <si>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</si>
  <si>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</si>
  <si>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</si>
  <si>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</si>
  <si>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</si>
  <si>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</si>
  <si>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</si>
  <si>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</si>
  <si>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</si>
  <si>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</si>
  <si>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</si>
  <si>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</si>
  <si>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</si>
  <si>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</si>
  <si>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</si>
  <si>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</si>
  <si>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</si>
  <si>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</si>
  <si>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</si>
  <si>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</si>
  <si>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</si>
  <si>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</si>
  <si>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</si>
  <si>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</si>
  <si>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</si>
  <si>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</si>
  <si>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</si>
  <si>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</si>
  <si>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</si>
  <si>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</si>
  <si>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</si>
  <si>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</si>
  <si>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</si>
  <si>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</si>
  <si>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</si>
  <si>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</si>
  <si>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</si>
  <si>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</si>
  <si>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</si>
  <si>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</si>
  <si>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</si>
  <si>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</si>
  <si>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</si>
  <si>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</si>
  <si>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</si>
  <si>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</si>
  <si>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</si>
  <si>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</si>
  <si>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</si>
  <si>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</si>
  <si>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</si>
  <si>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</si>
  <si>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</si>
  <si>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</si>
  <si>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</si>
  <si>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</si>
  <si>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</si>
  <si>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</si>
  <si>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</si>
  <si>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</si>
  <si>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</si>
  <si>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</si>
  <si>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</si>
  <si>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</si>
  <si>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</si>
  <si>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</si>
  <si>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</si>
  <si>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</si>
  <si>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</si>
  <si>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</si>
  <si>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</si>
  <si>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</si>
  <si>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</si>
  <si>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</si>
  <si>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</si>
  <si>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</si>
  <si>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</si>
  <si>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</si>
  <si>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</si>
  <si>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</si>
  <si>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</si>
  <si>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</si>
  <si>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</si>
  <si>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</si>
  <si>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</si>
  <si>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</si>
  <si>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</si>
  <si>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</si>
  <si>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</si>
  <si>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</si>
  <si>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</si>
  <si>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</si>
  <si>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</si>
  <si>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</si>
  <si>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</si>
  <si>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</si>
  <si>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</si>
  <si>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</si>
  <si>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</si>
  <si>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</si>
  <si>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</si>
  <si>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</si>
  <si>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</si>
  <si>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</si>
  <si>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</si>
  <si>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</si>
  <si>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</si>
  <si>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</si>
  <si>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</si>
  <si>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</si>
  <si>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</si>
  <si>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</si>
  <si>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</si>
  <si>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</si>
  <si>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</si>
  <si>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</si>
  <si>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</si>
  <si>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</si>
  <si>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</si>
  <si>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</si>
  <si>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</si>
  <si>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</si>
  <si>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</si>
  <si>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</si>
  <si>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</si>
  <si>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</si>
  <si>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</si>
  <si>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</si>
  <si>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</si>
  <si>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</si>
  <si>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</si>
  <si>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</si>
  <si>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</si>
  <si>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</si>
  <si>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</si>
  <si>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</si>
  <si>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</si>
  <si>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</si>
  <si>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</si>
  <si>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</si>
  <si>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</si>
  <si>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</si>
  <si>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</si>
  <si>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</si>
  <si>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</si>
  <si>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</si>
  <si>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</si>
  <si>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</si>
  <si>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</si>
  <si>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</si>
  <si>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</si>
  <si>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</si>
  <si>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</si>
  <si>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</si>
  <si>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</si>
  <si>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</si>
  <si>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</si>
  <si>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</si>
  <si>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</si>
  <si>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</si>
  <si>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</si>
  <si>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</si>
  <si>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</si>
  <si>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</si>
  <si>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</si>
  <si>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</si>
  <si>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</si>
  <si>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</si>
  <si>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</si>
  <si>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</si>
  <si>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</si>
  <si>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</si>
  <si>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</si>
  <si>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</si>
  <si>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</si>
  <si>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</si>
  <si>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</si>
  <si>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</si>
  <si>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</si>
  <si>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</si>
  <si>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</si>
  <si>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</si>
  <si>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</si>
  <si>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</si>
  <si>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</si>
  <si>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</si>
  <si>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</si>
  <si>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</si>
  <si>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</si>
  <si>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</si>
  <si>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</si>
  <si>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</si>
  <si>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</si>
  <si>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</si>
  <si>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</si>
  <si>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</si>
  <si>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</si>
  <si>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</si>
  <si>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</si>
  <si>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</si>
  <si>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</si>
  <si>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</si>
  <si>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</si>
  <si>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</si>
  <si>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</si>
  <si>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</si>
  <si>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</si>
  <si>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</si>
  <si>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</si>
  <si>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</si>
  <si>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</si>
  <si>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</si>
  <si>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</si>
  <si>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</si>
  <si>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</si>
  <si>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</si>
  <si>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</si>
  <si>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</si>
  <si>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</si>
  <si>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</si>
  <si>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</si>
  <si>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</si>
  <si>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</si>
  <si>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</si>
  <si>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</si>
  <si>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</si>
  <si>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</si>
  <si>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</si>
  <si>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</si>
  <si>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</si>
  <si>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</si>
  <si>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</si>
  <si>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</si>
  <si>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</si>
  <si>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</si>
  <si>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</si>
  <si>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</si>
  <si>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</si>
  <si>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</si>
  <si>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</si>
  <si>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</si>
  <si>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</si>
  <si>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</si>
  <si>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</si>
  <si>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</si>
  <si>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</si>
  <si>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</si>
  <si>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</si>
  <si>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</si>
  <si>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</si>
  <si>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</si>
  <si>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</si>
  <si>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</si>
  <si>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</si>
  <si>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</si>
  <si>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</si>
  <si>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</si>
  <si>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</si>
  <si>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</si>
  <si>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</si>
  <si>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</si>
  <si>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</si>
  <si>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</si>
  <si>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</si>
  <si>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</si>
  <si>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</si>
  <si>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</si>
  <si>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</si>
  <si>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</si>
  <si>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</si>
  <si>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</si>
  <si>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</si>
  <si>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</si>
  <si>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</si>
  <si>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</si>
  <si>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</si>
  <si>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</si>
  <si>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</si>
  <si>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</si>
  <si>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</si>
  <si>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</si>
  <si>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</si>
  <si>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</si>
  <si>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</si>
  <si>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</si>
  <si>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</si>
  <si>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</si>
  <si>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</si>
  <si>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</si>
  <si>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</si>
  <si>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</si>
  <si>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</si>
  <si>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</si>
  <si>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</si>
  <si>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</si>
  <si>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</si>
  <si>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</si>
  <si>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</si>
  <si>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</si>
  <si>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</si>
  <si>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</si>
  <si>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</si>
  <si>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</si>
  <si>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</si>
  <si>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</si>
  <si>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</si>
  <si>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</si>
  <si>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</si>
  <si>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</si>
  <si>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</si>
  <si>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</si>
  <si>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</si>
  <si>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</si>
  <si>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</si>
  <si>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</si>
  <si>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</si>
  <si>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</si>
  <si>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</si>
  <si>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</si>
  <si>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</si>
  <si>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</si>
  <si>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</si>
  <si>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</si>
  <si>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</si>
  <si>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</si>
  <si>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</si>
  <si>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</si>
  <si>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</si>
  <si>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</si>
  <si>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</si>
  <si>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</si>
  <si>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</si>
  <si>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</si>
  <si>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</si>
  <si>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</si>
  <si>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</si>
  <si>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</si>
  <si>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</si>
  <si>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</si>
  <si>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</si>
  <si>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</si>
  <si>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</si>
  <si>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</si>
  <si>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</si>
  <si>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</si>
  <si>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</si>
  <si>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</si>
  <si>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</si>
  <si>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</si>
  <si>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</si>
  <si>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</si>
  <si>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</si>
  <si>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</si>
  <si>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</si>
  <si>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</si>
  <si>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</si>
  <si>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</si>
  <si>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</si>
  <si>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</si>
  <si>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</si>
  <si>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</si>
  <si>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</si>
  <si>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</si>
  <si>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</si>
  <si>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</si>
  <si>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</si>
  <si>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</si>
  <si>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</si>
  <si>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</si>
  <si>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</si>
  <si>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</si>
  <si>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</si>
  <si>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</si>
  <si>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</si>
  <si>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</si>
  <si>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</si>
  <si>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</si>
  <si>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</si>
  <si>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</si>
  <si>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</si>
  <si>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</si>
  <si>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</si>
  <si>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</si>
  <si>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</si>
  <si>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</si>
  <si>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</si>
  <si>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</si>
  <si>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</si>
  <si>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</si>
  <si>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</si>
  <si>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</si>
  <si>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</si>
  <si>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</si>
  <si>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</si>
  <si>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</si>
  <si>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</si>
  <si>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</si>
  <si>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</si>
  <si>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</si>
  <si>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</si>
  <si>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</si>
  <si>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</si>
  <si>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</si>
  <si>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</si>
  <si>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</si>
  <si>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</si>
  <si>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</si>
  <si>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</si>
  <si>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</si>
  <si>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</si>
  <si>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</si>
  <si>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</si>
  <si>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</si>
  <si>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</si>
  <si>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</si>
  <si>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</si>
  <si>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</si>
  <si>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</si>
  <si>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</si>
  <si>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</si>
  <si>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</si>
  <si>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</si>
  <si>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</si>
  <si>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</si>
  <si>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</si>
  <si>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</si>
  <si>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</si>
  <si>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</si>
  <si>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</si>
  <si>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</si>
  <si>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</si>
  <si>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</si>
  <si>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</si>
  <si>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</si>
  <si>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</si>
  <si>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</si>
  <si>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</si>
  <si>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</si>
  <si>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</si>
  <si>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</si>
  <si>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</si>
  <si>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</si>
  <si>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</si>
  <si>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</si>
  <si>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</si>
  <si>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</si>
  <si>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</si>
  <si>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</si>
  <si>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</si>
  <si>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</si>
  <si>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</si>
  <si>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</si>
  <si>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</si>
  <si>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</si>
  <si>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</si>
  <si>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</si>
  <si>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</si>
  <si>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</si>
  <si>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</si>
  <si>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</si>
  <si>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</si>
  <si>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</si>
  <si>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</si>
  <si>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</si>
  <si>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</si>
  <si>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</si>
  <si>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</si>
  <si>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</si>
  <si>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</si>
  <si>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</si>
  <si>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</si>
  <si>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</si>
  <si>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</si>
  <si>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</si>
  <si>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</si>
  <si>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</si>
  <si>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</si>
  <si>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</si>
  <si>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</si>
  <si>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</si>
  <si>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</si>
  <si>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</si>
  <si>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</si>
  <si>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</si>
  <si>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</si>
  <si>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</si>
  <si>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</si>
  <si>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</si>
  <si>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</si>
  <si>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</si>
  <si>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</si>
  <si>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</si>
  <si>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</si>
  <si>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</si>
  <si>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</si>
  <si>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</si>
  <si>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</si>
  <si>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</si>
  <si>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</si>
  <si>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</si>
  <si>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</si>
  <si>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</si>
  <si>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</si>
  <si>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</si>
  <si>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</si>
  <si>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</si>
  <si>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</si>
  <si>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</si>
  <si>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</si>
  <si>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</si>
  <si>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</si>
  <si>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</si>
  <si>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</si>
  <si>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</si>
  <si>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</si>
  <si>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</si>
  <si>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</si>
  <si>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</si>
  <si>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</si>
  <si>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</si>
  <si>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</si>
  <si>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</si>
  <si>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</si>
  <si>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</si>
  <si>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</si>
  <si>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</si>
  <si>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</si>
  <si>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</si>
  <si>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</si>
  <si>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</si>
  <si>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</si>
  <si>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</si>
  <si>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</si>
  <si>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</si>
  <si>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</si>
  <si>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</si>
  <si>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</si>
  <si>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</si>
  <si>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</si>
  <si>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</si>
  <si>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</si>
  <si>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</si>
  <si>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</si>
  <si>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</si>
  <si>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</si>
  <si>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</si>
  <si>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</si>
  <si>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</si>
  <si>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</si>
  <si>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</si>
  <si>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</si>
  <si>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</si>
  <si>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</si>
  <si>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</si>
  <si>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</si>
  <si>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</si>
  <si>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</si>
  <si>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</si>
  <si>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</si>
  <si>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</si>
  <si>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</si>
  <si>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</si>
  <si>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</si>
  <si>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</si>
  <si>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</si>
  <si>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</si>
  <si>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</si>
  <si>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</si>
  <si>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</si>
  <si>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</si>
  <si>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</si>
  <si>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</si>
  <si>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</si>
  <si>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</si>
  <si>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</si>
  <si>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</si>
  <si>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</si>
  <si>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</si>
  <si>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</si>
  <si>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</si>
  <si>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</si>
  <si>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</si>
  <si>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</si>
  <si>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</si>
  <si>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</si>
  <si>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</si>
  <si>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</si>
  <si>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</si>
  <si>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</si>
  <si>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</si>
  <si>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</si>
  <si>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</si>
  <si>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</si>
  <si>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</si>
  <si>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</si>
  <si>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</si>
  <si>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</si>
  <si>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</si>
  <si>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</si>
  <si>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</si>
  <si>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</si>
  <si>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</si>
  <si>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</si>
  <si>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</si>
  <si>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</si>
  <si>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</si>
  <si>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</si>
  <si>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</si>
  <si>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</si>
  <si>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</si>
  <si>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</si>
  <si>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</si>
  <si>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</si>
  <si>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</si>
  <si>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</si>
  <si>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</si>
  <si>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</si>
  <si>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</si>
  <si>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</si>
  <si>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</si>
  <si>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</si>
  <si>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</si>
  <si>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</si>
  <si>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</si>
  <si>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</si>
  <si>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</si>
  <si>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</si>
  <si>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</si>
  <si>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</si>
  <si>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</si>
  <si>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</si>
  <si>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</si>
  <si>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</si>
  <si>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</si>
  <si>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</si>
  <si>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</si>
  <si>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</si>
  <si>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</si>
  <si>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</si>
  <si>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</si>
  <si>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</si>
  <si>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</si>
  <si>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</si>
  <si>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</si>
  <si>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</si>
  <si>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</si>
  <si>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</si>
  <si>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</si>
  <si>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</si>
  <si>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</si>
  <si>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</si>
  <si>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</si>
  <si>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</si>
  <si>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</si>
  <si>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</si>
  <si>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</si>
  <si>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</si>
  <si>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</si>
  <si>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</si>
  <si>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</si>
  <si>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</si>
  <si>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</si>
  <si>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</si>
  <si>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</si>
  <si>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</si>
  <si>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</si>
  <si>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</si>
  <si>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</si>
  <si>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</si>
  <si>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</si>
  <si>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</si>
  <si>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</si>
  <si>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</si>
  <si>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</si>
  <si>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</si>
  <si>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</si>
  <si>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</si>
  <si>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</si>
  <si>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</si>
  <si>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</si>
  <si>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</si>
  <si>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</si>
  <si>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</si>
  <si>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</si>
  <si>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</si>
  <si>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</si>
  <si>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</si>
  <si>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</si>
  <si>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</si>
  <si>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</si>
  <si>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</si>
  <si>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</si>
  <si>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</si>
  <si>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</si>
  <si>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</si>
  <si>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</si>
  <si>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</si>
  <si>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</si>
  <si>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</si>
  <si>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</si>
  <si>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</si>
  <si>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</si>
  <si>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</si>
  <si>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</si>
  <si>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</si>
  <si>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</si>
  <si>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</si>
  <si>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</si>
  <si>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</si>
  <si>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</si>
  <si>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</si>
  <si>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</si>
  <si>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</si>
  <si>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</si>
  <si>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</si>
  <si>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</si>
  <si>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</si>
  <si>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</si>
  <si>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</si>
  <si>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</si>
  <si>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</si>
  <si>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</si>
  <si>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</si>
  <si>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</si>
  <si>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</si>
  <si>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</si>
  <si>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</si>
  <si>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</si>
  <si>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</si>
  <si>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</si>
  <si>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</si>
  <si>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</si>
  <si>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</si>
  <si>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</si>
  <si>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</si>
  <si>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</si>
  <si>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</si>
  <si>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</si>
  <si>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</si>
  <si>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</si>
  <si>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</si>
  <si>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</si>
  <si>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</si>
  <si>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</si>
  <si>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</si>
  <si>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</si>
  <si>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</si>
  <si>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</si>
  <si>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</si>
  <si>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</si>
  <si>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</si>
  <si>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</si>
  <si>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</si>
  <si>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</si>
  <si>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</si>
  <si>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</si>
  <si>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</si>
  <si>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</si>
  <si>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</si>
  <si>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</si>
  <si>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</si>
  <si>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</si>
  <si>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</si>
  <si>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</si>
  <si>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</si>
  <si>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</si>
  <si>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</si>
  <si>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</si>
  <si>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</si>
  <si>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</si>
  <si>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</si>
  <si>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</si>
  <si>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</si>
  <si>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</si>
  <si>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</si>
  <si>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</si>
  <si>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</si>
  <si>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</si>
  <si>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</si>
  <si>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</si>
  <si>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</si>
  <si>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</si>
  <si>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</si>
  <si>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</si>
  <si>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</si>
  <si>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</si>
  <si>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</si>
  <si>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</si>
  <si>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</si>
  <si>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</si>
  <si>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</si>
  <si>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</si>
  <si>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</si>
  <si>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</si>
  <si>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</si>
  <si>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</si>
  <si>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</si>
  <si>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</si>
  <si>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</si>
  <si>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</si>
  <si>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</si>
  <si>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</si>
  <si>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</si>
  <si>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</si>
  <si>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</si>
  <si>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</si>
  <si>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</si>
  <si>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</si>
  <si>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</si>
  <si>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</si>
  <si>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</si>
  <si>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</si>
  <si>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</si>
  <si>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</si>
  <si>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</si>
  <si>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</si>
  <si>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</si>
  <si>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</si>
  <si>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</si>
  <si>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</si>
  <si>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</si>
  <si>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</si>
  <si>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</si>
  <si>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</si>
  <si>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</si>
  <si>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</si>
  <si>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</si>
  <si>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</si>
  <si>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</si>
  <si>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</si>
  <si>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</si>
  <si>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</si>
  <si>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</si>
  <si>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</si>
  <si>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</si>
  <si>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</si>
  <si>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</si>
  <si>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</si>
  <si>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</si>
  <si>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</si>
  <si>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</si>
  <si>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</si>
  <si>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</si>
  <si>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</si>
  <si>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</si>
  <si>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</si>
  <si>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</si>
  <si>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</si>
  <si>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</si>
  <si>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</si>
  <si>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</si>
  <si>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</si>
  <si>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</si>
  <si>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</si>
  <si>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</si>
  <si>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</si>
  <si>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</si>
  <si>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</si>
  <si>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</si>
  <si>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</si>
  <si>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</si>
  <si>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</si>
  <si>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</si>
  <si>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</si>
  <si>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</si>
  <si>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</si>
  <si>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</si>
  <si>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</si>
  <si>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</si>
  <si>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</si>
  <si>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</si>
  <si>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</si>
  <si>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</si>
  <si>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</si>
  <si>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</si>
  <si>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</si>
  <si>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</si>
  <si>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</si>
  <si>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</si>
  <si>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</si>
  <si>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</si>
  <si>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</si>
  <si>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</si>
  <si>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</si>
  <si>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</si>
  <si>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</si>
  <si>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</si>
  <si>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</si>
  <si>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</si>
  <si>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</si>
  <si>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</si>
  <si>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</si>
  <si>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</si>
  <si>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</si>
  <si>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</si>
  <si>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</si>
  <si>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</si>
  <si>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</si>
  <si>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</si>
  <si>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</si>
  <si>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</si>
  <si>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</si>
  <si>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</si>
  <si>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</si>
  <si>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</si>
  <si>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</si>
  <si>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</si>
  <si>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</si>
  <si>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</si>
  <si>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</si>
  <si>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</si>
  <si>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</si>
  <si>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</si>
  <si>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</si>
  <si>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</si>
  <si>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</si>
  <si>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</si>
  <si>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</si>
  <si>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</si>
  <si>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</si>
  <si>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</si>
  <si>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</si>
  <si>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</si>
  <si>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</si>
  <si>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</si>
  <si>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</si>
  <si>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</si>
  <si>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</si>
  <si>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</si>
  <si>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</si>
  <si>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</si>
  <si>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</si>
  <si>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</si>
  <si>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</si>
  <si>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</si>
  <si>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</si>
  <si>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</si>
  <si>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</si>
  <si>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</si>
  <si>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</si>
  <si>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</si>
  <si>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</si>
  <si>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</si>
  <si>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</si>
  <si>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</si>
  <si>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</si>
  <si>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</si>
  <si>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</si>
  <si>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</si>
  <si>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</si>
  <si>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</si>
  <si>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</si>
  <si>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</si>
  <si>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</si>
  <si>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</si>
  <si>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</si>
  <si>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</si>
  <si>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</si>
  <si>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</si>
  <si>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</si>
  <si>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</si>
  <si>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</si>
  <si>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</si>
  <si>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</si>
  <si>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</si>
  <si>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</si>
  <si>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</si>
  <si>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</si>
  <si>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</si>
  <si>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</si>
  <si>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</si>
  <si>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</si>
  <si>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</si>
  <si>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</si>
  <si>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</si>
  <si>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</si>
  <si>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</si>
  <si>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</si>
  <si>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</si>
  <si>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</si>
  <si>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</si>
  <si>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</si>
  <si>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</si>
  <si>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</si>
  <si>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</si>
  <si>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</si>
  <si>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</si>
  <si>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</si>
  <si>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</si>
  <si>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</si>
  <si>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</si>
  <si>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</si>
  <si>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</si>
  <si>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</si>
  <si>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</si>
  <si>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</si>
  <si>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</si>
  <si>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</si>
  <si>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</si>
  <si>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</si>
  <si>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</si>
  <si>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</si>
  <si>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</si>
  <si>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</si>
  <si>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</si>
  <si>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</si>
  <si>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</si>
  <si>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</si>
  <si>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</si>
  <si>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</si>
  <si>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</si>
  <si>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</si>
  <si>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</si>
  <si>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</si>
  <si>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</si>
  <si>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</si>
  <si>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</si>
  <si>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</si>
  <si>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</si>
  <si>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</si>
  <si>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</si>
  <si>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</si>
  <si>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</si>
  <si>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</si>
  <si>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</si>
  <si>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</si>
  <si>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</si>
  <si>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</si>
  <si>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</si>
  <si>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</si>
  <si>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</si>
  <si>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</si>
  <si>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</si>
  <si>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</si>
  <si>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</si>
  <si>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</si>
  <si>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</si>
  <si>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</si>
  <si>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</si>
  <si>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</si>
  <si>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</si>
  <si>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</si>
  <si>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</si>
  <si>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</si>
  <si>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</si>
  <si>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</si>
  <si>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</si>
  <si>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</si>
  <si>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</si>
  <si>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</si>
  <si>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</si>
  <si>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</si>
  <si>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</si>
  <si>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</si>
  <si>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</si>
  <si>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</si>
  <si>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</si>
  <si>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</si>
  <si>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</si>
  <si>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</si>
  <si>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</si>
  <si>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</si>
  <si>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</si>
  <si>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</si>
  <si>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</si>
  <si>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</si>
  <si>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</si>
  <si>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</si>
  <si>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</si>
  <si>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</si>
  <si>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</si>
  <si>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</si>
  <si>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</si>
  <si>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</si>
  <si>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</si>
  <si>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</si>
  <si>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</si>
  <si>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</si>
  <si>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</si>
  <si>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</si>
  <si>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</si>
  <si>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</si>
  <si>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</si>
  <si>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</si>
  <si>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</si>
  <si>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</si>
  <si>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</si>
  <si>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</si>
  <si>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</si>
  <si>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</si>
  <si>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</si>
  <si>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</si>
  <si>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</si>
  <si>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</si>
  <si>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</si>
  <si>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</si>
  <si>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</si>
  <si>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</si>
  <si>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</si>
  <si>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</si>
  <si>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</si>
  <si>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</si>
  <si>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</si>
  <si>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</si>
  <si>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</si>
  <si>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</si>
  <si>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</si>
  <si>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</si>
  <si>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</si>
  <si>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</si>
  <si>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</si>
  <si>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</si>
  <si>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</si>
  <si>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</si>
  <si>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</si>
  <si>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</si>
  <si>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</si>
  <si>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</si>
  <si>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</si>
  <si>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</si>
  <si>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</si>
  <si>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</si>
  <si>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</si>
  <si>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</si>
  <si>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</si>
  <si>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</si>
  <si>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</si>
  <si>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</si>
  <si>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</si>
  <si>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</si>
  <si>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</si>
  <si>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</si>
  <si>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</si>
  <si>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</si>
  <si>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</si>
  <si>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</si>
  <si>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</si>
  <si>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</si>
  <si>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</si>
  <si>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</si>
  <si>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</si>
  <si>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</si>
  <si>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</si>
  <si>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</si>
  <si>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</si>
  <si>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</si>
  <si>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</si>
  <si>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</si>
  <si>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</si>
  <si>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</si>
  <si>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</si>
  <si>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</si>
  <si>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</si>
  <si>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</si>
  <si>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</si>
  <si>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</si>
  <si>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</si>
  <si>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</si>
  <si>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</si>
  <si>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</si>
  <si>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</si>
  <si>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</si>
  <si>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</si>
  <si>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</si>
  <si>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</si>
  <si>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</si>
  <si>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</si>
  <si>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</si>
  <si>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</si>
  <si>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</si>
  <si>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</si>
  <si>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</si>
  <si>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</si>
  <si>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</si>
  <si>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</si>
  <si>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</si>
  <si>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</si>
  <si>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</si>
  <si>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</si>
  <si>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</si>
  <si>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</si>
  <si>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</si>
  <si>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</si>
  <si>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</si>
  <si>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</si>
  <si>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</si>
  <si>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</si>
  <si>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</si>
  <si>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</si>
  <si>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</si>
  <si>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</si>
  <si>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</si>
  <si>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</si>
  <si>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</si>
  <si>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</si>
  <si>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</si>
  <si>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</si>
  <si>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</si>
  <si>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</si>
  <si>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</si>
  <si>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</si>
  <si>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</si>
  <si>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</si>
  <si>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</si>
  <si>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</si>
  <si>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</si>
  <si>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</si>
  <si>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</si>
  <si>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</si>
  <si>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</si>
  <si>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</si>
  <si>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</si>
  <si>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</si>
  <si>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</si>
  <si>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</si>
  <si>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</si>
  <si>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</si>
  <si>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</si>
  <si>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</si>
  <si>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</si>
  <si>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</si>
  <si>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</si>
  <si>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</si>
  <si>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</si>
  <si>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</si>
  <si>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</si>
  <si>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</si>
  <si>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</si>
  <si>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</si>
  <si>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</si>
  <si>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</si>
  <si>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</si>
  <si>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</si>
  <si>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</si>
  <si>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</si>
  <si>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</si>
  <si>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</si>
  <si>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</si>
  <si>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</si>
  <si>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</si>
  <si>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</si>
  <si>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</si>
  <si>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</si>
  <si>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</si>
  <si>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</si>
  <si>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</si>
  <si>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</si>
  <si>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</si>
  <si>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</si>
  <si>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</si>
  <si>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</si>
  <si>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</si>
  <si>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</si>
  <si>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</si>
  <si>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</si>
  <si>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</si>
  <si>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</si>
  <si>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</si>
  <si>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</si>
  <si>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</si>
  <si>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</si>
  <si>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</si>
  <si>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</si>
  <si>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</si>
  <si>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</si>
  <si>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</si>
  <si>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</si>
  <si>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</si>
  <si>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</si>
  <si>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</si>
  <si>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</si>
  <si>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</si>
  <si>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</si>
  <si>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</si>
  <si>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</si>
  <si>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</si>
  <si>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</si>
  <si>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</si>
  <si>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</si>
  <si>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</si>
  <si>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</si>
  <si>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</si>
  <si>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</si>
  <si>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</si>
  <si>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</si>
  <si>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</si>
  <si>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</si>
  <si>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</si>
  <si>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</si>
  <si>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</si>
  <si>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</si>
  <si>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</si>
  <si>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</si>
  <si>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</si>
  <si>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</si>
  <si>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</si>
  <si>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</si>
  <si>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</si>
  <si>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</si>
  <si>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</si>
  <si>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</si>
  <si>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</si>
  <si>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</si>
  <si>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</si>
  <si>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</si>
  <si>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</si>
  <si>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</si>
  <si>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</si>
  <si>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</si>
  <si>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</si>
  <si>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</si>
  <si>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</si>
  <si>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</si>
  <si>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</si>
  <si>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</si>
  <si>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</si>
  <si>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</si>
  <si>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</si>
  <si>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</si>
  <si>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</si>
  <si>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</si>
  <si>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</si>
  <si>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</si>
  <si>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</si>
  <si>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</si>
  <si>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</si>
  <si>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</si>
  <si>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</si>
  <si>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</si>
  <si>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</si>
  <si>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</si>
  <si>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</si>
  <si>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</si>
  <si>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</si>
  <si>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</si>
  <si>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</si>
  <si>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</si>
  <si>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</si>
  <si>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</si>
  <si>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</si>
  <si>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</si>
  <si>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</si>
  <si>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</si>
  <si>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</si>
  <si>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</si>
  <si>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</si>
  <si>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</si>
  <si>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</si>
  <si>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</si>
  <si>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</si>
  <si>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</si>
  <si>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</si>
  <si>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</si>
  <si>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</si>
  <si>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</si>
  <si>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</si>
  <si>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</si>
  <si>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</si>
  <si>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</si>
  <si>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</si>
  <si>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</si>
  <si>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</si>
  <si>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</si>
  <si>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</si>
  <si>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</si>
  <si>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</si>
  <si>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</si>
  <si>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</si>
  <si>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</si>
  <si>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</si>
  <si>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</si>
  <si>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</si>
  <si>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</si>
  <si>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</si>
  <si>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</si>
  <si>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</si>
  <si>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</si>
  <si>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</si>
  <si>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</si>
  <si>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</si>
  <si>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</si>
  <si>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</si>
  <si>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</si>
  <si>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</si>
  <si>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</si>
  <si>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</si>
  <si>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</si>
  <si>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</si>
  <si>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</si>
  <si>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</si>
  <si>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</si>
  <si>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</si>
  <si>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</si>
  <si>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</si>
  <si>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</si>
  <si>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</si>
  <si>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</si>
  <si>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</si>
  <si>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</si>
  <si>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</si>
  <si>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</si>
  <si>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</si>
  <si>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</si>
  <si>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</si>
  <si>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</si>
  <si>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</si>
  <si>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</si>
  <si>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</si>
  <si>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</si>
  <si>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</si>
  <si>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</si>
  <si>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</si>
  <si>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</si>
  <si>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</si>
  <si>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</si>
  <si>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</si>
  <si>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</si>
  <si>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</si>
  <si>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</si>
  <si>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</si>
  <si>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</si>
  <si>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</si>
  <si>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</si>
  <si>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</si>
  <si>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</si>
  <si>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</si>
  <si>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</si>
  <si>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</si>
  <si>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</si>
  <si>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</si>
  <si>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</si>
  <si>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</si>
  <si>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</si>
  <si>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</si>
  <si>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</si>
  <si>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</si>
  <si>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</si>
  <si>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</si>
  <si>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</si>
  <si>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</si>
  <si>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</si>
  <si>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</si>
  <si>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</si>
  <si>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</si>
  <si>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</si>
  <si>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</si>
  <si>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</si>
  <si>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</si>
  <si>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</si>
  <si>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</si>
  <si>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</si>
  <si>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</si>
  <si>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</si>
  <si>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</si>
  <si>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</si>
  <si>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</si>
  <si>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</si>
  <si>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</si>
  <si>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</si>
  <si>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</si>
  <si>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</si>
  <si>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</si>
  <si>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</si>
  <si>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</si>
  <si>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</si>
  <si>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</si>
  <si>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</si>
  <si>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</si>
  <si>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</si>
  <si>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</si>
  <si>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</si>
  <si>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</si>
  <si>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</si>
  <si>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</si>
  <si>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</si>
  <si>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</si>
  <si>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</si>
  <si>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</si>
  <si>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</si>
  <si>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</si>
  <si>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</si>
  <si>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</si>
  <si>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</si>
  <si>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</si>
  <si>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</si>
  <si>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</si>
  <si>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</si>
  <si>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</si>
  <si>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</si>
  <si>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</si>
  <si>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</si>
  <si>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</si>
  <si>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</si>
  <si>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</si>
  <si>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</si>
  <si>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</si>
  <si>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</si>
  <si>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</si>
  <si>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</si>
  <si>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</si>
  <si>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</si>
  <si>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</si>
  <si>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</si>
  <si>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</si>
  <si>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</si>
  <si>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</si>
  <si>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</si>
  <si>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</si>
  <si>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</si>
  <si>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</si>
  <si>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</si>
  <si>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</si>
  <si>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</si>
  <si>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</si>
  <si>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</si>
  <si>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</si>
  <si>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</si>
  <si>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</si>
  <si>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</si>
  <si>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</si>
  <si>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</si>
  <si>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</si>
  <si>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</si>
  <si>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</si>
  <si>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</si>
  <si>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</si>
  <si>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</si>
  <si>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</si>
  <si>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</si>
  <si>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</si>
  <si>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</si>
  <si>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</si>
  <si>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</si>
  <si>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</si>
  <si>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</si>
  <si>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</si>
  <si>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</si>
  <si>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</si>
  <si>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</si>
  <si>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</si>
  <si>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</si>
  <si>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</si>
  <si>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</si>
  <si>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</si>
  <si>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</si>
  <si>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</si>
  <si>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</si>
  <si>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</si>
  <si>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</si>
  <si>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</si>
  <si>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</si>
  <si>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</si>
  <si>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</si>
  <si>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</si>
  <si>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</si>
  <si>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</si>
  <si>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</si>
  <si>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</si>
  <si>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</si>
  <si>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</si>
  <si>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</si>
  <si>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</si>
  <si>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</si>
  <si>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</si>
  <si>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</si>
  <si>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</si>
  <si>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</si>
  <si>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</si>
  <si>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</si>
  <si>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</si>
  <si>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</si>
  <si>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</si>
  <si>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</si>
  <si>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</si>
  <si>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</si>
  <si>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</si>
  <si>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</si>
  <si>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</si>
  <si>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</si>
  <si>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</si>
  <si>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</si>
  <si>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</si>
  <si>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</si>
  <si>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</si>
  <si>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</si>
  <si>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</si>
  <si>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</si>
  <si>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</si>
  <si>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</si>
  <si>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</si>
  <si>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</si>
  <si>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</si>
  <si>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</si>
  <si>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</si>
  <si>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</si>
  <si>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</si>
  <si>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</si>
  <si>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</si>
  <si>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</si>
  <si>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</si>
  <si>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</si>
  <si>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</si>
  <si>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</si>
  <si>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</si>
  <si>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</si>
  <si>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</si>
  <si>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</si>
  <si>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</si>
  <si>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</si>
  <si>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</si>
  <si>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</si>
  <si>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</si>
  <si>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</si>
  <si>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</si>
  <si>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</si>
  <si>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</si>
  <si>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</si>
  <si>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</si>
  <si>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</si>
  <si>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</si>
  <si>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</si>
  <si>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</si>
  <si>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</si>
  <si>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</si>
  <si>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</si>
  <si>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</si>
  <si>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</si>
  <si>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</si>
  <si>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</si>
  <si>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</si>
  <si>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</si>
  <si>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</si>
  <si>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</si>
  <si>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</si>
  <si>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</si>
  <si>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</si>
  <si>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</si>
  <si>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</si>
  <si>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</si>
  <si>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</si>
  <si>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</si>
  <si>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</si>
  <si>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</si>
  <si>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</si>
  <si>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</si>
  <si>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</si>
  <si>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</si>
  <si>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</si>
  <si>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</si>
  <si>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</si>
  <si>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</si>
  <si>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</si>
  <si>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</si>
  <si>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</si>
  <si>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</si>
  <si>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</si>
  <si>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</si>
  <si>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</si>
  <si>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</si>
  <si>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</si>
  <si>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</si>
  <si>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</si>
  <si>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</si>
  <si>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</si>
  <si>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</si>
  <si>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</si>
  <si>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</si>
  <si>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</si>
  <si>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</si>
  <si>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</si>
  <si>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</si>
  <si>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</si>
  <si>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</si>
  <si>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</si>
  <si>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</si>
  <si>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</si>
  <si>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</si>
  <si>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</si>
  <si>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</si>
  <si>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</si>
  <si>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</si>
  <si>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</si>
  <si>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</si>
  <si>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</si>
  <si>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</si>
  <si>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</si>
  <si>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</si>
  <si>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</si>
  <si>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</si>
  <si>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</si>
  <si>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</si>
  <si>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</si>
  <si>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</si>
  <si>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</si>
  <si>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</si>
  <si>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</si>
  <si>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</si>
  <si>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</si>
  <si>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</si>
  <si>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</si>
  <si>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</si>
  <si>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</si>
  <si>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</si>
  <si>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</si>
  <si>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</si>
  <si>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</si>
  <si>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</si>
  <si>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</si>
  <si>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</si>
  <si>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</si>
  <si>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</si>
  <si>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</si>
  <si>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</si>
  <si>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</si>
  <si>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</si>
  <si>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</si>
  <si>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</si>
  <si>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</si>
  <si>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</si>
  <si>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</si>
  <si>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</si>
  <si>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</si>
  <si>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</si>
  <si>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</si>
  <si>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</si>
  <si>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</si>
  <si>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</si>
  <si>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</si>
  <si>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</si>
  <si>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</si>
  <si>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</si>
  <si>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</si>
  <si>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</si>
  <si>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</si>
  <si>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</si>
  <si>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</si>
  <si>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</si>
  <si>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</si>
  <si>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</si>
  <si>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</si>
  <si>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</si>
  <si>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</si>
  <si>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</si>
  <si>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</si>
  <si>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</si>
  <si>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</si>
  <si>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</si>
  <si>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</si>
  <si>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</si>
  <si>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</si>
  <si>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</si>
  <si>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</si>
  <si>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</si>
  <si>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</si>
  <si>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</si>
  <si>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</si>
  <si>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</si>
  <si>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</si>
  <si>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</si>
  <si>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</si>
  <si>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</si>
  <si>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</si>
  <si>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</si>
  <si>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</si>
  <si>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</si>
  <si>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</si>
  <si>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</si>
  <si>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</si>
  <si>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</si>
  <si>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</si>
  <si>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</si>
  <si>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</si>
  <si>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</si>
  <si>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</si>
  <si>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</si>
  <si>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</si>
  <si>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</si>
  <si>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</si>
  <si>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</si>
  <si>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</si>
  <si>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</si>
  <si>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</si>
  <si>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</si>
  <si>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</si>
  <si>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</si>
  <si>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</si>
  <si>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</si>
  <si>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</si>
  <si>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</si>
  <si>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</si>
  <si>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</si>
  <si>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</si>
  <si>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</si>
  <si>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</si>
  <si>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</si>
  <si>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</si>
  <si>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</si>
  <si>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</si>
  <si>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</si>
  <si>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</si>
  <si>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</si>
  <si>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</si>
  <si>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</si>
  <si>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</si>
  <si>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</si>
  <si>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</si>
  <si>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</si>
  <si>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</si>
  <si>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</si>
  <si>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</si>
  <si>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</si>
  <si>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</si>
  <si>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</si>
  <si>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</si>
  <si>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</si>
  <si>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</si>
  <si>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</si>
  <si>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</si>
  <si>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</si>
  <si>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</si>
  <si>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</si>
  <si>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</si>
  <si>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</si>
  <si>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</si>
  <si>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</si>
  <si>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</si>
  <si>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</si>
  <si>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</si>
  <si>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</si>
  <si>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</si>
  <si>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</si>
  <si>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</si>
  <si>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</si>
  <si>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</si>
  <si>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</si>
  <si>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</si>
  <si>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</si>
  <si>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</si>
  <si>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</si>
  <si>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</si>
  <si>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</si>
  <si>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</si>
  <si>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</si>
  <si>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</si>
  <si>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</si>
  <si>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</si>
  <si>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</si>
  <si>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</si>
  <si>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</si>
  <si>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</si>
  <si>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</si>
  <si>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</si>
  <si>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</si>
  <si>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</si>
  <si>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</si>
  <si>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</si>
  <si>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</si>
  <si>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</si>
  <si>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</si>
  <si>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</si>
  <si>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</si>
  <si>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</si>
  <si>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</si>
  <si>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</si>
  <si>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</si>
  <si>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</si>
  <si>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</si>
  <si>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</si>
  <si>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</si>
  <si>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</si>
  <si>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</si>
  <si>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</si>
  <si>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</si>
  <si>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</si>
  <si>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</si>
  <si>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</si>
  <si>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</si>
  <si>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</si>
  <si>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</si>
  <si>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</si>
  <si>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</si>
  <si>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</si>
  <si>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</si>
  <si>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</si>
  <si>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</si>
  <si>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</si>
  <si>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</si>
  <si>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</si>
  <si>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</si>
  <si>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</si>
  <si>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</si>
  <si>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</si>
  <si>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</si>
  <si>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</si>
  <si>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</si>
  <si>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</si>
  <si>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</si>
  <si>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</si>
  <si>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</si>
  <si>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</si>
  <si>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</si>
  <si>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</si>
  <si>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</si>
  <si>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</si>
  <si>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</si>
  <si>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</si>
  <si>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</si>
  <si>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</si>
  <si>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</si>
  <si>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</si>
  <si>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</si>
  <si>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</si>
  <si>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</si>
  <si>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</si>
  <si>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</si>
  <si>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</si>
  <si>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</si>
  <si>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</si>
  <si>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</si>
  <si>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</si>
  <si>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</si>
  <si>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</si>
  <si>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</si>
  <si>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</si>
  <si>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</si>
  <si>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</si>
  <si>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</si>
  <si>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</si>
  <si>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</si>
  <si>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</si>
  <si>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</si>
  <si>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</si>
  <si>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</si>
  <si>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</si>
  <si>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</si>
  <si>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</si>
  <si>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</si>
  <si>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</si>
  <si>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</si>
  <si>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</si>
  <si>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</si>
  <si>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</si>
  <si>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</si>
  <si>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</si>
  <si>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</si>
  <si>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</si>
  <si>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</si>
  <si>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</si>
  <si>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</si>
  <si>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</si>
  <si>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</si>
  <si>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</si>
  <si>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</si>
  <si>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</si>
  <si>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</si>
  <si>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</si>
  <si>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</si>
  <si>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</si>
  <si>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</si>
  <si>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</si>
  <si>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</si>
  <si>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</si>
  <si>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</si>
  <si>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</si>
  <si>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</si>
  <si>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</si>
  <si>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</si>
  <si>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</si>
  <si>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</si>
  <si>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</si>
  <si>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</si>
  <si>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</si>
  <si>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</si>
  <si>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</si>
  <si>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</si>
  <si>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</si>
  <si>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</si>
  <si>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</si>
  <si>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</si>
  <si>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</si>
  <si>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</si>
  <si>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</si>
  <si>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</si>
  <si>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</si>
  <si>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</si>
  <si>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</si>
  <si>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</si>
  <si>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</si>
  <si>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</si>
  <si>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</si>
  <si>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</si>
  <si>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</si>
  <si>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</si>
  <si>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</si>
  <si>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</si>
  <si>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</si>
  <si>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</si>
  <si>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</si>
  <si>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</si>
  <si>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</si>
  <si>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</si>
  <si>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</si>
  <si>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</si>
  <si>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</si>
  <si>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</si>
  <si>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</si>
  <si>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</si>
  <si>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</si>
  <si>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</si>
  <si>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</si>
  <si>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</si>
  <si>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</si>
  <si>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</si>
  <si>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</si>
  <si>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</si>
  <si>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</si>
  <si>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</si>
  <si>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</si>
  <si>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</si>
  <si>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</si>
  <si>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</si>
  <si>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</si>
  <si>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</si>
  <si>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</si>
  <si>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</si>
  <si>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</si>
  <si>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</si>
  <si>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</si>
  <si>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</si>
  <si>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</si>
  <si>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</si>
  <si>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</si>
  <si>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</si>
  <si>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</si>
  <si>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</si>
  <si>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</si>
  <si>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</si>
  <si>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</si>
  <si>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</si>
  <si>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</si>
  <si>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</si>
  <si>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</si>
  <si>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</si>
  <si>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</si>
  <si>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</si>
  <si>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</si>
  <si>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</si>
  <si>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</si>
  <si>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</si>
  <si>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</si>
  <si>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</si>
  <si>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</si>
  <si>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</si>
  <si>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</si>
  <si>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</si>
  <si>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</si>
  <si>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</si>
  <si>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</si>
  <si>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</si>
  <si>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</si>
  <si>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</si>
  <si>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</si>
  <si>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</si>
  <si>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</si>
  <si>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</si>
  <si>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</si>
  <si>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</si>
  <si>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</si>
  <si>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</si>
  <si>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</si>
  <si>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</si>
  <si>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</si>
  <si>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</si>
  <si>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</si>
  <si>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</si>
  <si>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</si>
  <si>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</si>
  <si>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</si>
  <si>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</si>
  <si>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</si>
  <si>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</si>
  <si>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</si>
  <si>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</si>
  <si>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</si>
  <si>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</si>
  <si>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</si>
  <si>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</si>
  <si>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</si>
  <si>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</si>
  <si>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</si>
  <si>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</si>
  <si>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</si>
  <si>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</si>
  <si>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</si>
  <si>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</si>
  <si>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</si>
  <si>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</si>
  <si>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</si>
  <si>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</si>
  <si>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</si>
  <si>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</si>
  <si>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</si>
  <si>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</si>
  <si>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</si>
  <si>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</si>
  <si>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</si>
  <si>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</si>
  <si>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</si>
  <si>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</si>
  <si>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</si>
  <si>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</si>
  <si>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</si>
  <si>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</si>
  <si>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</si>
  <si>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</si>
  <si>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</si>
  <si>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</si>
  <si>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</si>
  <si>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</si>
  <si>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</si>
  <si>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</si>
  <si>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</si>
  <si>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</si>
  <si>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</si>
  <si>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</si>
  <si>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</si>
  <si>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</si>
  <si>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</si>
  <si>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</si>
  <si>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</si>
  <si>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</si>
  <si>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</si>
  <si>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</si>
  <si>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</si>
  <si>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</si>
  <si>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</si>
  <si>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</si>
  <si>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</si>
  <si>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</si>
  <si>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</si>
  <si>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</si>
  <si>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</si>
  <si>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</si>
  <si>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</si>
  <si>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</si>
  <si>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</si>
  <si>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</si>
  <si>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</si>
  <si>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</si>
  <si>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</si>
  <si>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</si>
  <si>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</si>
  <si>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</si>
  <si>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</si>
  <si>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</si>
  <si>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</si>
  <si>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</si>
  <si>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</si>
  <si>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</si>
  <si>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</si>
  <si>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</si>
  <si>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</si>
  <si>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</si>
  <si>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</si>
  <si>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</si>
  <si>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</si>
  <si>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</si>
  <si>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</si>
  <si>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</si>
  <si>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</si>
  <si>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</si>
  <si>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</si>
  <si>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</si>
  <si>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</si>
  <si>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</si>
  <si>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</si>
  <si>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</si>
  <si>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</si>
  <si>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</si>
  <si>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</si>
  <si>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</si>
  <si>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</si>
  <si>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</si>
  <si>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</si>
  <si>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</si>
  <si>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</si>
  <si>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</si>
  <si>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</si>
  <si>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</si>
  <si>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</si>
  <si>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</si>
  <si>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</si>
  <si>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</si>
  <si>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</si>
  <si>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</si>
  <si>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</si>
  <si>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</si>
  <si>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</si>
  <si>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</si>
  <si>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</si>
  <si>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</si>
  <si>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</si>
  <si>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</si>
  <si>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</si>
  <si>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</si>
  <si>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</si>
  <si>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</si>
  <si>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</si>
  <si>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</si>
  <si>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</si>
  <si>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</si>
  <si>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</si>
  <si>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</si>
  <si>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</si>
  <si>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</si>
  <si>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</si>
  <si>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</si>
  <si>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</si>
  <si>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</si>
  <si>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</si>
  <si>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</si>
  <si>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</si>
  <si>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</si>
  <si>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</si>
  <si>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</si>
  <si>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</si>
  <si>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</si>
  <si>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</si>
  <si>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</si>
  <si>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</si>
  <si>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</si>
  <si>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</si>
  <si>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</si>
  <si>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</si>
  <si>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</si>
  <si>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</si>
  <si>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</si>
  <si>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</si>
  <si>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</si>
  <si>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</si>
  <si>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</si>
  <si>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</si>
  <si>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</si>
  <si>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</si>
  <si>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</si>
  <si>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</si>
  <si>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</si>
  <si>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</si>
  <si>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</si>
  <si>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</si>
  <si>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</si>
  <si>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</si>
  <si>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</si>
  <si>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</si>
  <si>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</si>
  <si>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</si>
  <si>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</si>
  <si>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</si>
  <si>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</si>
  <si>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</si>
  <si>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</si>
  <si>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</si>
  <si>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</si>
  <si>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</si>
  <si>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</si>
  <si>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</si>
  <si>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</si>
  <si>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</si>
  <si>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</si>
  <si>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</si>
  <si>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</si>
  <si>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</si>
  <si>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</si>
  <si>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</si>
  <si>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</si>
  <si>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</si>
  <si>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</si>
  <si>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</si>
  <si>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</si>
  <si>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</si>
  <si>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</si>
  <si>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</si>
  <si>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</si>
  <si>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</si>
  <si>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</si>
  <si>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</si>
  <si>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</si>
  <si>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</si>
  <si>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</si>
  <si>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</si>
  <si>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</si>
  <si>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</si>
  <si>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</si>
  <si>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</si>
  <si>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</si>
  <si>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</si>
  <si>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</si>
  <si>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</si>
  <si>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</si>
  <si>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</si>
  <si>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</si>
  <si>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</si>
  <si>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</si>
  <si>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</si>
  <si>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</si>
  <si>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</si>
  <si>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</si>
  <si>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</si>
  <si>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</si>
  <si>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</si>
  <si>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</si>
  <si>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</si>
  <si>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</si>
  <si>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</si>
  <si>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</si>
  <si>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</si>
  <si>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</si>
  <si>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</si>
  <si>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</si>
  <si>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</si>
  <si>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</si>
  <si>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</si>
  <si>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</si>
  <si>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</si>
  <si>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</si>
  <si>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</si>
  <si>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</si>
  <si>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</si>
  <si>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</si>
  <si>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</si>
  <si>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</si>
  <si>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</si>
  <si>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</si>
  <si>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</si>
  <si>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</si>
  <si>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</si>
  <si>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</si>
  <si>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</si>
  <si>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</si>
  <si>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</si>
  <si>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</si>
  <si>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</si>
  <si>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</si>
  <si>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</si>
  <si>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</si>
  <si>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</si>
  <si>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</si>
  <si>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</si>
  <si>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</si>
  <si>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</si>
  <si>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</si>
  <si>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</si>
  <si>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</si>
  <si>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</si>
  <si>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</si>
  <si>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</si>
  <si>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</si>
  <si>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</si>
  <si>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</si>
  <si>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</si>
  <si>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</si>
  <si>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</si>
  <si>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</si>
  <si>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</si>
  <si>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</si>
  <si>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</si>
  <si>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</si>
  <si>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</si>
  <si>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</si>
  <si>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</si>
  <si>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</si>
  <si>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</si>
  <si>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</si>
  <si>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</si>
  <si>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</si>
  <si>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</si>
  <si>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</si>
  <si>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</si>
  <si>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</si>
  <si>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</si>
  <si>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</si>
  <si>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</si>
  <si>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</si>
  <si>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</si>
  <si>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</si>
  <si>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</si>
  <si>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</si>
  <si>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</si>
  <si>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</si>
  <si>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</si>
  <si>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</si>
  <si>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</si>
  <si>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</si>
  <si>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</si>
  <si>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</si>
  <si>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</si>
  <si>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</si>
  <si>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</si>
  <si>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</si>
  <si>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</si>
  <si>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</si>
  <si>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</si>
  <si>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</si>
  <si>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</si>
  <si>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</si>
  <si>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</si>
  <si>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</si>
  <si>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</si>
  <si>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</si>
  <si>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</si>
  <si>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</si>
  <si>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</si>
  <si>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</si>
  <si>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</si>
  <si>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</si>
  <si>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</si>
  <si>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</si>
  <si>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</si>
  <si>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</si>
  <si>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</si>
  <si>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</si>
  <si>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</si>
  <si>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</si>
  <si>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</si>
  <si>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</si>
  <si>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</si>
  <si>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</si>
  <si>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</si>
  <si>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</si>
  <si>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</si>
  <si>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</si>
  <si>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</si>
  <si>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</si>
  <si>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</si>
  <si>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</si>
  <si>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</si>
  <si>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</si>
  <si>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</si>
  <si>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</si>
  <si>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</si>
  <si>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</si>
  <si>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</si>
  <si>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</si>
  <si>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</si>
  <si>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</si>
  <si>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</si>
  <si>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</si>
  <si>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</si>
  <si>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</si>
  <si>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</si>
  <si>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</si>
  <si>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</si>
  <si>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</si>
  <si>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</si>
  <si>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</si>
  <si>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</si>
  <si>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</si>
  <si>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</si>
  <si>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</si>
  <si>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</si>
  <si>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</si>
  <si>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</si>
  <si>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</si>
  <si>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</si>
  <si>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</si>
  <si>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</si>
  <si>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</si>
  <si>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</si>
  <si>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</si>
  <si>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</si>
  <si>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</si>
  <si>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</si>
  <si>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</si>
  <si>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</si>
  <si>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</si>
  <si>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</si>
  <si>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</si>
  <si>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</si>
  <si>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</si>
  <si>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</si>
  <si>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</si>
  <si>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</si>
  <si>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</si>
  <si>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</si>
  <si>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</si>
  <si>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</si>
  <si>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</si>
  <si>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</si>
  <si>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</si>
  <si>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</si>
  <si>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</si>
  <si>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</si>
  <si>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</si>
  <si>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</si>
  <si>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</si>
  <si>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</si>
  <si>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</si>
  <si>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</si>
  <si>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</si>
  <si>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</si>
  <si>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</si>
  <si>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</si>
  <si>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</si>
  <si>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</si>
  <si>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</si>
  <si>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</si>
  <si>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</si>
  <si>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</si>
  <si>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</si>
  <si>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</si>
  <si>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</si>
  <si>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</si>
  <si>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</si>
  <si>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</si>
  <si>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</si>
  <si>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</si>
  <si>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</si>
  <si>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</si>
  <si>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</si>
  <si>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</si>
  <si>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</si>
  <si>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</si>
  <si>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</si>
  <si>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</si>
  <si>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</si>
  <si>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</si>
  <si>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</si>
  <si>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</si>
  <si>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</si>
  <si>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</si>
  <si>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</si>
  <si>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</si>
  <si>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</si>
  <si>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</si>
  <si>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</si>
  <si>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</si>
  <si>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</si>
  <si>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</si>
  <si>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</si>
  <si>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</si>
  <si>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</si>
  <si>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</si>
  <si>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</si>
  <si>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</si>
  <si>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</si>
  <si>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</si>
  <si>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</si>
  <si>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</si>
  <si>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</si>
  <si>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</si>
  <si>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</si>
  <si>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</si>
  <si>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</si>
  <si>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</si>
  <si>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</si>
  <si>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</si>
  <si>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</si>
  <si>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</si>
  <si>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</si>
  <si>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</si>
  <si>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</si>
  <si>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</si>
  <si>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</si>
  <si>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</si>
  <si>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</si>
  <si>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</si>
  <si>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</si>
  <si>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</si>
  <si>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</si>
  <si>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</si>
  <si>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</si>
  <si>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</si>
  <si>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</si>
  <si>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</si>
  <si>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</si>
  <si>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</si>
  <si>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</si>
  <si>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</si>
  <si>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</si>
  <si>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</si>
  <si>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</si>
  <si>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</si>
  <si>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</si>
  <si>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</si>
  <si>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</si>
  <si>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</si>
  <si>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</si>
  <si>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</si>
  <si>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</si>
  <si>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</si>
  <si>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</si>
  <si>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</si>
  <si>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</si>
  <si>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</si>
  <si>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</si>
  <si>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</si>
  <si>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</si>
  <si>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</si>
  <si>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</si>
  <si>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</si>
  <si>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</si>
  <si>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</si>
  <si>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</si>
  <si>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</si>
  <si>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</si>
  <si>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</si>
  <si>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</si>
  <si>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</si>
  <si>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</si>
  <si>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</si>
  <si>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</si>
  <si>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</si>
  <si>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</si>
  <si>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</si>
  <si>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</si>
  <si>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</si>
  <si>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</si>
  <si>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</si>
  <si>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</si>
  <si>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</si>
  <si>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</si>
  <si>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</si>
  <si>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</si>
  <si>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</si>
  <si>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</si>
  <si>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</si>
  <si>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</si>
  <si>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</si>
  <si>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</si>
  <si>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</si>
  <si>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</si>
  <si>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</si>
  <si>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</si>
  <si>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</si>
  <si>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</si>
  <si>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</si>
  <si>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</si>
  <si>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</si>
  <si>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</si>
  <si>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</si>
  <si>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</si>
  <si>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</si>
  <si>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</si>
  <si>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</si>
  <si>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</si>
  <si>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</si>
  <si>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</si>
  <si>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</si>
  <si>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</si>
  <si>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</si>
  <si>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</si>
  <si>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</si>
  <si>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</si>
  <si>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</si>
  <si>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</si>
  <si>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</si>
  <si>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</si>
  <si>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</si>
  <si>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</si>
  <si>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</si>
  <si>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</si>
  <si>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</si>
  <si>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</si>
  <si>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</si>
  <si>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</si>
  <si>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</si>
  <si>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</si>
  <si>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</si>
  <si>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</si>
  <si>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</si>
  <si>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</si>
  <si>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</si>
  <si>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</si>
  <si>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</si>
  <si>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</si>
  <si>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</si>
  <si>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</si>
  <si>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</si>
  <si>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</si>
  <si>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</si>
  <si>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</si>
  <si>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</si>
  <si>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</si>
  <si>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</si>
  <si>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</si>
  <si>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</si>
  <si>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</si>
  <si>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</si>
  <si>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</si>
  <si>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</si>
  <si>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</si>
  <si>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</si>
  <si>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</si>
  <si>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</si>
  <si>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</si>
  <si>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</si>
  <si>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</si>
  <si>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</si>
  <si>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</si>
  <si>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</si>
  <si>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</si>
  <si>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</si>
  <si>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</si>
  <si>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</si>
  <si>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</si>
  <si>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</si>
  <si>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</si>
  <si>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</si>
  <si>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</si>
  <si>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</si>
  <si>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</si>
  <si>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</si>
  <si>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</si>
  <si>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</si>
  <si>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</si>
  <si>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</si>
  <si>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</si>
  <si>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</si>
  <si>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</si>
  <si>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</si>
  <si>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</si>
  <si>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</si>
  <si>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</si>
  <si>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</si>
  <si>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</si>
  <si>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</si>
  <si>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</si>
  <si>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</si>
  <si>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</si>
  <si>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</si>
  <si>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</si>
  <si>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</si>
  <si>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</si>
  <si>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</si>
  <si>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</si>
  <si>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</si>
  <si>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</si>
  <si>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</si>
  <si>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</si>
  <si>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</si>
  <si>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</si>
  <si>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</si>
  <si>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</si>
  <si>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</si>
  <si>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</si>
  <si>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</si>
  <si>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</si>
  <si>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</si>
  <si>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</si>
  <si>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</si>
  <si>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</si>
  <si>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</si>
  <si>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</si>
  <si>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</si>
  <si>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</si>
  <si>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</si>
  <si>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</si>
  <si>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</si>
  <si>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</si>
  <si>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</si>
  <si>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</si>
  <si>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</si>
  <si>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</si>
  <si>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</si>
  <si>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</si>
  <si>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</si>
  <si>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</si>
  <si>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</si>
  <si>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</si>
  <si>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</si>
  <si>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</si>
  <si>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</si>
  <si>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</si>
  <si>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</si>
  <si>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</si>
  <si>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</si>
  <si>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</si>
  <si>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</si>
  <si>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</si>
  <si>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</si>
  <si>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</si>
  <si>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</si>
  <si>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</si>
  <si>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</si>
  <si>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</si>
  <si>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</si>
  <si>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</si>
  <si>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</si>
  <si>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</si>
  <si>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</si>
  <si>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</si>
  <si>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</si>
  <si>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</si>
  <si>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</si>
  <si>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</si>
  <si>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</si>
  <si>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</si>
  <si>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</si>
  <si>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</si>
  <si>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</si>
  <si>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</si>
  <si>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</si>
  <si>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</si>
  <si>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</si>
  <si>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</si>
  <si>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</si>
  <si>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</si>
  <si>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</si>
  <si>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</si>
  <si>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</si>
  <si>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</si>
  <si>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</si>
  <si>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</si>
  <si>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</si>
  <si>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</si>
  <si>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</si>
  <si>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</si>
  <si>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</si>
  <si>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</si>
  <si>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</si>
  <si>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</si>
  <si>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</si>
  <si>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</si>
  <si>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</si>
  <si>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</si>
  <si>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</si>
  <si>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</si>
  <si>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</si>
  <si>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</si>
  <si>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</si>
  <si>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</si>
  <si>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</si>
  <si>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</si>
  <si>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</si>
  <si>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</si>
  <si>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</si>
  <si>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</si>
  <si>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</si>
  <si>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</si>
  <si>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</si>
  <si>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</si>
  <si>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</si>
  <si>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</si>
  <si>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</si>
  <si>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</si>
  <si>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</si>
  <si>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</si>
  <si>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</si>
  <si>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</si>
  <si>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</si>
  <si>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</si>
  <si>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</si>
  <si>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</si>
  <si>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</si>
  <si>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</si>
  <si>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</si>
  <si>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</si>
  <si>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</si>
  <si>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</si>
  <si>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</si>
  <si>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</si>
  <si>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</si>
  <si>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</si>
  <si>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</si>
  <si>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</si>
  <si>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</si>
  <si>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</si>
  <si>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</si>
  <si>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</si>
  <si>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</si>
  <si>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</si>
  <si>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</si>
  <si>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</si>
  <si>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</si>
  <si>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</si>
  <si>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</si>
  <si>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</si>
  <si>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</si>
  <si>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</si>
  <si>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</si>
  <si>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</si>
  <si>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</si>
  <si>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</si>
  <si>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</si>
  <si>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</si>
  <si>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</si>
  <si>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</si>
  <si>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</si>
  <si>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</si>
  <si>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</si>
  <si>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</si>
  <si>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</si>
  <si>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</si>
  <si>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</si>
  <si>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</si>
  <si>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</si>
  <si>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</si>
  <si>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</si>
  <si>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</si>
  <si>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</si>
  <si>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</si>
  <si>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</si>
  <si>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</si>
  <si>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</si>
  <si>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</si>
  <si>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</si>
  <si>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</si>
  <si>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</si>
  <si>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</si>
  <si>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</si>
  <si>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</si>
  <si>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</si>
  <si>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</si>
  <si>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</si>
  <si>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</si>
  <si>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</si>
  <si>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</si>
  <si>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</si>
  <si>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</si>
  <si>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</si>
  <si>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</si>
  <si>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</si>
  <si>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</si>
  <si>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</si>
  <si>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</si>
  <si>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</si>
  <si>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</si>
  <si>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</si>
  <si>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</si>
  <si>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</si>
  <si>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</si>
  <si>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</si>
  <si>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</si>
  <si>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</si>
  <si>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</si>
  <si>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</si>
  <si>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</si>
  <si>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</si>
  <si>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</si>
  <si>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</si>
  <si>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</si>
  <si>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</si>
  <si>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</si>
  <si>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</si>
  <si>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</si>
  <si>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</si>
  <si>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</si>
  <si>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</si>
  <si>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</si>
  <si>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</si>
  <si>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</si>
  <si>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</si>
  <si>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</si>
  <si>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</si>
  <si>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</si>
  <si>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</si>
  <si>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</si>
  <si>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</si>
  <si>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</si>
  <si>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</si>
  <si>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</si>
  <si>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</si>
  <si>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</si>
  <si>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</si>
  <si>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</si>
  <si>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</si>
  <si>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</si>
  <si>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</si>
  <si>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</si>
  <si>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</si>
  <si>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</si>
  <si>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</si>
  <si>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</si>
  <si>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</si>
  <si>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</si>
  <si>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</si>
  <si>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</si>
  <si>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</si>
  <si>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</si>
  <si>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</si>
  <si>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</si>
  <si>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</si>
  <si>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</si>
  <si>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</si>
  <si>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</si>
  <si>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</si>
  <si>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</si>
  <si>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</si>
  <si>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</si>
  <si>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</si>
  <si>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</si>
  <si>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</si>
  <si>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</si>
  <si>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</si>
  <si>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</si>
  <si>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</si>
  <si>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</si>
  <si>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</si>
  <si>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</si>
  <si>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</si>
  <si>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</si>
  <si>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</si>
  <si>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</si>
  <si>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</si>
  <si>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</si>
  <si>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</si>
  <si>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</si>
  <si>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</si>
  <si>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</si>
  <si>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</si>
  <si>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</si>
  <si>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</si>
  <si>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</si>
  <si>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</si>
  <si>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</si>
  <si>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</si>
  <si>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</si>
  <si>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</si>
  <si>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</si>
  <si>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</si>
  <si>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</si>
  <si>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</si>
  <si>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</si>
  <si>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</si>
  <si>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</si>
  <si>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</si>
  <si>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</si>
  <si>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</si>
  <si>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</si>
  <si>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</si>
  <si>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</si>
  <si>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</si>
  <si>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</si>
  <si>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</si>
  <si>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</si>
  <si>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</si>
  <si>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</si>
  <si>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</si>
  <si>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</si>
  <si>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</si>
  <si>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</si>
  <si>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</si>
  <si>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</si>
  <si>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</si>
  <si>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</si>
  <si>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</si>
  <si>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</si>
  <si>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</si>
  <si>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</si>
  <si>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</si>
  <si>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</si>
  <si>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</si>
  <si>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</si>
  <si>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</si>
  <si>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</si>
  <si>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</si>
  <si>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</si>
  <si>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</si>
  <si>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</si>
  <si>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</si>
  <si>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</si>
  <si>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</si>
  <si>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</si>
  <si>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</si>
  <si>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</si>
  <si>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</si>
  <si>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</si>
  <si>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</si>
  <si>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</si>
  <si>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</si>
  <si>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</si>
  <si>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</si>
  <si>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</si>
  <si>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</si>
  <si>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</si>
  <si>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</si>
  <si>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</si>
  <si>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</si>
  <si>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</si>
  <si>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</si>
  <si>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</si>
  <si>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</si>
  <si>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</si>
  <si>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</si>
  <si>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</si>
  <si>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</si>
  <si>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</si>
  <si>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</si>
  <si>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</si>
  <si>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</si>
  <si>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</si>
  <si>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</si>
  <si>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</si>
  <si>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</si>
  <si>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</si>
  <si>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</si>
  <si>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</si>
  <si>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</si>
  <si>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</si>
  <si>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</si>
  <si>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</si>
  <si>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</si>
  <si>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</si>
  <si>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</si>
  <si>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</si>
  <si>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</si>
  <si>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</si>
  <si>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</si>
  <si>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</si>
  <si>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</si>
  <si>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</si>
  <si>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</si>
  <si>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</si>
  <si>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</si>
  <si>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</si>
  <si>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</si>
  <si>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</si>
  <si>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</si>
  <si>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</si>
  <si>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</si>
  <si>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</si>
  <si>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</si>
  <si>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</si>
  <si>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</si>
  <si>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</si>
  <si>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</si>
  <si>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</si>
  <si>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</si>
  <si>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</si>
  <si>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</si>
  <si>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</si>
  <si>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</si>
  <si>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</si>
  <si>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</si>
  <si>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</si>
  <si>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</si>
  <si>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</si>
  <si>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</si>
  <si>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</si>
  <si>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</si>
  <si>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</si>
  <si>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</si>
  <si>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</si>
  <si>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</si>
  <si>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</si>
  <si>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</si>
  <si>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</si>
  <si>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</si>
  <si>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</si>
  <si>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</si>
  <si>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</si>
  <si>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</si>
  <si>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</si>
  <si>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</si>
  <si>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</si>
  <si>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</si>
  <si>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</si>
  <si>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</si>
  <si>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</si>
  <si>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</si>
  <si>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</si>
  <si>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</si>
  <si>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</si>
  <si>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</si>
  <si>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</si>
  <si>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</si>
  <si>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</si>
  <si>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</si>
  <si>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</si>
  <si>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</si>
  <si>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</si>
  <si>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</si>
  <si>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</si>
  <si>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</si>
  <si>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</si>
  <si>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</si>
  <si>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</si>
  <si>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</si>
  <si>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</si>
  <si>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</si>
  <si>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</si>
  <si>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</si>
  <si>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</si>
  <si>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</si>
  <si>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</si>
  <si>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</si>
  <si>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</si>
  <si>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</si>
  <si>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</si>
  <si>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</si>
  <si>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</si>
  <si>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</si>
  <si>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</si>
  <si>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</si>
  <si>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</si>
  <si>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</si>
  <si>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</si>
  <si>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</si>
  <si>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</si>
  <si>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</si>
  <si>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</si>
  <si>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</si>
  <si>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</si>
  <si>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</si>
  <si>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</si>
  <si>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</si>
  <si>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</si>
  <si>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</si>
  <si>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</si>
  <si>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</si>
  <si>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</si>
  <si>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</si>
  <si>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</si>
  <si>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</si>
  <si>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</si>
  <si>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</si>
  <si>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</si>
  <si>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</si>
  <si>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</si>
  <si>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</si>
  <si>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</si>
  <si>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</si>
  <si>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</si>
  <si>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</si>
  <si>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</si>
  <si>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</si>
  <si>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</si>
  <si>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</si>
  <si>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</si>
  <si>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</si>
  <si>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</si>
  <si>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</si>
  <si>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</si>
  <si>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</si>
  <si>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</si>
  <si>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</si>
  <si>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</si>
  <si>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</si>
  <si>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</si>
  <si>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</si>
  <si>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</si>
  <si>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</si>
  <si>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</si>
  <si>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</si>
  <si>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</si>
  <si>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</si>
  <si>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</si>
  <si>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</si>
  <si>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</si>
  <si>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</si>
  <si>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</si>
  <si>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</si>
  <si>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</si>
  <si>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</si>
  <si>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</si>
  <si>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</si>
  <si>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</si>
  <si>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</si>
  <si>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</si>
  <si>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</si>
  <si>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</si>
  <si>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</si>
  <si>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</si>
  <si>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</si>
  <si>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</si>
  <si>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</si>
  <si>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</si>
  <si>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</si>
  <si>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</si>
  <si>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</si>
  <si>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</si>
  <si>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</si>
  <si>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</si>
  <si>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</si>
  <si>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</si>
  <si>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</si>
  <si>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</si>
  <si>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</si>
  <si>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</si>
  <si>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</si>
  <si>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</si>
  <si>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</si>
  <si>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</si>
  <si>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</si>
  <si>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</si>
  <si>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</si>
  <si>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</si>
  <si>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</si>
  <si>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</si>
  <si>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</si>
  <si>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</si>
  <si>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</si>
  <si>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</si>
  <si>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</si>
  <si>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</si>
  <si>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</si>
  <si>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</si>
  <si>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</si>
  <si>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</si>
  <si>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</si>
  <si>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</si>
  <si>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</si>
  <si>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</si>
  <si>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</si>
  <si>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</si>
  <si>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</si>
  <si>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</si>
  <si>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</si>
  <si>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</si>
  <si>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</si>
  <si>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</si>
  <si>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</si>
  <si>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</si>
  <si>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</si>
  <si>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</si>
  <si>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</si>
  <si>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</si>
  <si>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</si>
  <si>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</si>
  <si>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</si>
  <si>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</si>
  <si>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</si>
  <si>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</si>
  <si>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</si>
  <si>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</si>
  <si>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</si>
  <si>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</si>
  <si>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</si>
  <si>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</si>
  <si>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</si>
  <si>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</si>
  <si>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</si>
  <si>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</si>
  <si>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</si>
  <si>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</si>
  <si>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</si>
  <si>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</si>
  <si>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</si>
  <si>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</si>
  <si>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</si>
  <si>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</si>
  <si>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</si>
  <si>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</si>
  <si>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</si>
  <si>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</si>
  <si>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</si>
  <si>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</si>
  <si>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</si>
  <si>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</si>
  <si>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</si>
  <si>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</si>
  <si>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</si>
  <si>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</si>
  <si>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</si>
  <si>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</si>
  <si>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</si>
  <si>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</si>
  <si>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</si>
  <si>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</si>
  <si>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</si>
  <si>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</si>
  <si>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</si>
  <si>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</si>
  <si>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</si>
  <si>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</si>
  <si>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</si>
  <si>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</si>
  <si>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</si>
  <si>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</si>
  <si>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</si>
  <si>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</si>
  <si>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</si>
  <si>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</si>
  <si>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</si>
  <si>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</si>
  <si>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</si>
  <si>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</si>
  <si>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</si>
  <si>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</si>
  <si>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</si>
  <si>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</si>
  <si>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</si>
  <si>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</si>
  <si>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</si>
  <si>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</si>
  <si>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</si>
  <si>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</si>
  <si>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</si>
  <si>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</si>
  <si>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</si>
  <si>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</si>
  <si>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</si>
  <si>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</si>
  <si>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</si>
  <si>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</si>
  <si>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</si>
  <si>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</si>
  <si>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</si>
  <si>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</si>
  <si>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</si>
  <si>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</si>
  <si>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</si>
  <si>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</si>
  <si>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</si>
  <si>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</si>
  <si>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</si>
  <si>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</si>
  <si>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</si>
  <si>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</si>
  <si>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</si>
  <si>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</si>
  <si>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</si>
  <si>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</si>
  <si>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</si>
  <si>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</si>
  <si>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</si>
  <si>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</si>
  <si>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</si>
  <si>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</si>
  <si>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</si>
  <si>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</si>
  <si>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</si>
  <si>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</si>
  <si>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</si>
  <si>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</si>
  <si>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</si>
  <si>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</si>
  <si>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</si>
  <si>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</si>
  <si>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</si>
  <si>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</si>
  <si>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</si>
  <si>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</si>
  <si>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</si>
  <si>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</si>
  <si>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</si>
  <si>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</si>
  <si>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</si>
  <si>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</si>
  <si>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</si>
  <si>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</si>
  <si>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</si>
  <si>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</si>
  <si>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</si>
  <si>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</si>
  <si>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</si>
  <si>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</si>
  <si>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</si>
  <si>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</si>
  <si>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</si>
  <si>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</si>
  <si>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</si>
  <si>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</si>
  <si>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</si>
  <si>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</si>
  <si>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</si>
  <si>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</si>
  <si>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</si>
  <si>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</si>
  <si>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</si>
  <si>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</si>
  <si>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</si>
  <si>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</si>
  <si>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</si>
  <si>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</si>
  <si>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</si>
  <si>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</si>
  <si>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</si>
  <si>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</si>
  <si>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</si>
  <si>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</si>
  <si>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</si>
  <si>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</si>
  <si>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</si>
  <si>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</si>
  <si>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</si>
  <si>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</si>
  <si>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</si>
  <si>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</si>
  <si>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</si>
  <si>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</si>
  <si>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</si>
  <si>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</si>
  <si>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</si>
  <si>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</si>
  <si>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</si>
  <si>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</si>
  <si>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</si>
  <si>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</si>
  <si>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</si>
  <si>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</si>
  <si>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</si>
  <si>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</si>
  <si>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</si>
  <si>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</si>
  <si>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</si>
  <si>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</si>
  <si>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</si>
  <si>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</si>
  <si>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</si>
  <si>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</si>
  <si>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</si>
  <si>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</si>
  <si>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</si>
  <si>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</si>
  <si>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</si>
  <si>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</si>
  <si>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</si>
  <si>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</si>
  <si>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</si>
  <si>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</si>
  <si>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</si>
  <si>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</si>
  <si>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</si>
  <si>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</si>
  <si>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</si>
  <si>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</si>
  <si>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</si>
  <si>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</si>
  <si>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</si>
  <si>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</si>
  <si>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</si>
  <si>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</si>
  <si>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</si>
  <si>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</si>
  <si>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</si>
  <si>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</si>
  <si>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</si>
  <si>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</si>
  <si>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</si>
  <si>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</si>
  <si>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</si>
  <si>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</si>
  <si>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</si>
  <si>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</si>
  <si>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</si>
  <si>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</si>
  <si>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</si>
  <si>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</si>
  <si>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</si>
  <si>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</si>
  <si>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</si>
  <si>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</si>
  <si>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</si>
  <si>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</si>
  <si>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</si>
  <si>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</si>
  <si>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</si>
  <si>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</si>
  <si>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</si>
  <si>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</si>
  <si>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</si>
  <si>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</si>
  <si>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</si>
  <si>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</si>
  <si>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</si>
  <si>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</si>
  <si>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</si>
  <si>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</si>
  <si>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</si>
  <si>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</si>
  <si>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</si>
  <si>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</si>
  <si>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</si>
  <si>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</si>
  <si>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</si>
  <si>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</si>
  <si>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</si>
  <si>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</si>
  <si>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</si>
  <si>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</si>
  <si>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</si>
  <si>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</si>
  <si>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</si>
  <si>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</si>
  <si>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</si>
  <si>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</si>
  <si>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</si>
  <si>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</si>
  <si>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</si>
  <si>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</si>
  <si>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</si>
  <si>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</si>
  <si>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</si>
  <si>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</si>
  <si>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</si>
  <si>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</si>
  <si>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</si>
  <si>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</si>
  <si>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</si>
  <si>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</si>
  <si>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</si>
  <si>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</si>
  <si>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</si>
  <si>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</si>
  <si>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</si>
  <si>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</si>
  <si>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</si>
  <si>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</si>
  <si>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</si>
  <si>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</si>
  <si>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</si>
  <si>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</si>
  <si>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</si>
  <si>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</si>
  <si>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</si>
  <si>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</si>
  <si>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</si>
  <si>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</si>
  <si>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</si>
  <si>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</si>
  <si>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</si>
  <si>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</si>
  <si>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</si>
  <si>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</si>
  <si>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</si>
  <si>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</si>
  <si>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</si>
  <si>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</si>
  <si>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</si>
  <si>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</si>
  <si>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</si>
  <si>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</si>
  <si>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</si>
  <si>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</si>
  <si>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</si>
  <si>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</si>
  <si>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</si>
  <si>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</si>
  <si>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</si>
  <si>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</si>
  <si>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</si>
  <si>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</si>
  <si>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</si>
  <si>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</si>
  <si>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</si>
  <si>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</si>
  <si>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</si>
  <si>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</si>
  <si>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</si>
  <si>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</si>
  <si>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</si>
  <si>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</si>
  <si>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</si>
  <si>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</si>
  <si>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</si>
  <si>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</si>
  <si>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</si>
  <si>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</si>
  <si>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</si>
  <si>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</si>
  <si>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</si>
  <si>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</si>
  <si>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</si>
  <si>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</si>
  <si>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</si>
  <si>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</si>
  <si>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</si>
  <si>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</si>
  <si>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</si>
  <si>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</si>
  <si>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</si>
  <si>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</si>
  <si>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</si>
  <si>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</si>
  <si>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</si>
  <si>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</si>
  <si>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</si>
  <si>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</si>
  <si>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</si>
  <si>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</si>
  <si>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</si>
  <si>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</si>
  <si>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</si>
  <si>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</si>
  <si>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</si>
  <si>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</si>
  <si>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</si>
  <si>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</si>
  <si>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</si>
  <si>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</si>
  <si>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</si>
  <si>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</si>
  <si>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</si>
  <si>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</si>
  <si>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</si>
  <si>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</si>
  <si>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</si>
  <si>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</si>
  <si>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</si>
  <si>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</si>
  <si>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</si>
  <si>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</si>
  <si>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</si>
  <si>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</si>
  <si>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</si>
  <si>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</si>
  <si>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</si>
  <si>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</si>
  <si>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</si>
  <si>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</si>
  <si>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</si>
  <si>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</si>
  <si>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</si>
  <si>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</si>
  <si>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</si>
  <si>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</si>
  <si>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</si>
  <si>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</si>
  <si>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</si>
  <si>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</si>
  <si>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</si>
  <si>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</si>
  <si>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</si>
  <si>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</si>
  <si>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</si>
  <si>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</si>
  <si>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</si>
  <si>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</si>
  <si>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</si>
  <si>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</si>
  <si>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</si>
  <si>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</si>
  <si>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</si>
  <si>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</si>
  <si>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</si>
  <si>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</si>
  <si>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</si>
  <si>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</si>
  <si>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</si>
  <si>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</si>
  <si>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</si>
  <si>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</si>
  <si>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</si>
  <si>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</si>
  <si>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</si>
  <si>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</si>
  <si>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</si>
  <si>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</si>
  <si>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</si>
  <si>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</si>
  <si>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</si>
  <si>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</si>
  <si>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</si>
  <si>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</si>
  <si>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</si>
  <si>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</si>
  <si>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</si>
  <si>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</si>
  <si>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</si>
  <si>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</si>
  <si>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</si>
  <si>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</si>
  <si>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</si>
  <si>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</si>
  <si>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</si>
  <si>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</si>
  <si>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</si>
  <si>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</si>
  <si>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</si>
  <si>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</si>
  <si>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</si>
  <si>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</si>
  <si>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</si>
  <si>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</si>
  <si>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</si>
  <si>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</si>
  <si>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</si>
  <si>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</si>
  <si>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</si>
  <si>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</si>
  <si>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</si>
  <si>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</si>
  <si>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</si>
  <si>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</si>
  <si>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</si>
  <si>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</si>
  <si>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</si>
  <si>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</si>
  <si>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</si>
  <si>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</si>
  <si>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</si>
  <si>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</si>
  <si>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</si>
  <si>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</si>
  <si>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</si>
  <si>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</si>
  <si>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</si>
  <si>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</si>
  <si>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</si>
  <si>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</si>
  <si>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</si>
  <si>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</si>
  <si>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</si>
  <si>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</si>
  <si>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</si>
  <si>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</si>
  <si>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</si>
  <si>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</si>
  <si>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</si>
  <si>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</si>
  <si>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</si>
  <si>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</si>
  <si>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</si>
  <si>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</si>
  <si>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</si>
  <si>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</si>
  <si>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</si>
  <si>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</si>
  <si>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</si>
  <si>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</si>
  <si>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</si>
  <si>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</si>
  <si>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</si>
  <si>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</si>
  <si>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</si>
  <si>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</si>
  <si>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</si>
  <si>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</si>
  <si>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</si>
  <si>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</si>
  <si>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</si>
  <si>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</si>
  <si>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</si>
  <si>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</si>
  <si>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</si>
  <si>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</si>
  <si>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</si>
  <si>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</si>
  <si>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</si>
  <si>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</si>
  <si>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</si>
  <si>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</si>
  <si>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</si>
  <si>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</si>
  <si>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</si>
  <si>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</si>
  <si>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</si>
  <si>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</si>
  <si>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</si>
  <si>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</si>
  <si>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</si>
  <si>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</si>
  <si>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</si>
  <si>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</si>
  <si>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</si>
  <si>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</si>
  <si>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</si>
  <si>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</si>
  <si>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</si>
  <si>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</si>
  <si>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</si>
  <si>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</si>
  <si>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</si>
  <si>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</si>
  <si>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</si>
  <si>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</si>
  <si>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</si>
  <si>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</si>
  <si>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</si>
  <si>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</si>
  <si>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</si>
  <si>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</si>
  <si>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</si>
  <si>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</si>
  <si>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</si>
  <si>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</si>
  <si>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</si>
  <si>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</si>
  <si>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</si>
  <si>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</si>
  <si>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</si>
  <si>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</si>
  <si>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</si>
  <si>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</si>
  <si>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</si>
  <si>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</si>
  <si>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</si>
  <si>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</si>
  <si>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</si>
  <si>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</si>
  <si>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</si>
  <si>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</si>
  <si>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</si>
  <si>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</si>
  <si>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</si>
  <si>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</si>
  <si>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</si>
  <si>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</si>
  <si>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</si>
  <si>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</si>
  <si>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</si>
  <si>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</si>
  <si>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</si>
  <si>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</si>
  <si>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</si>
  <si>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</si>
  <si>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</si>
  <si>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</si>
  <si>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</si>
  <si>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</si>
  <si>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</si>
  <si>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</si>
  <si>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</si>
  <si>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</si>
  <si>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</si>
  <si>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</si>
  <si>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</si>
  <si>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</si>
  <si>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</si>
  <si>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</si>
  <si>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</si>
  <si>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</si>
  <si>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</si>
  <si>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</si>
  <si>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</si>
  <si>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</si>
  <si>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</si>
  <si>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</si>
  <si>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</si>
  <si>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</si>
  <si>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</si>
  <si>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</si>
  <si>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</si>
  <si>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</si>
  <si>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</si>
  <si>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</si>
  <si>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</si>
  <si>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</si>
  <si>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</si>
  <si>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</si>
  <si>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</si>
  <si>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</si>
  <si>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</si>
  <si>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</si>
  <si>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</si>
  <si>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</si>
  <si>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</si>
  <si>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</si>
  <si>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</si>
  <si>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</si>
  <si>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</si>
  <si>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</si>
  <si>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</si>
  <si>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</si>
  <si>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</si>
  <si>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</si>
  <si>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</si>
  <si>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</si>
  <si>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</si>
  <si>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</si>
  <si>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</si>
  <si>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</si>
  <si>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</si>
  <si>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</si>
  <si>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</si>
  <si>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</si>
  <si>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</si>
  <si>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</si>
  <si>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</si>
  <si>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</si>
  <si>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</si>
  <si>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</si>
  <si>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</si>
  <si>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</si>
  <si>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</si>
  <si>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</si>
  <si>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</si>
  <si>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</si>
  <si>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</si>
  <si>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</si>
  <si>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</si>
  <si>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</si>
  <si>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</si>
  <si>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</si>
  <si>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</si>
  <si>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</si>
  <si>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</si>
  <si>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</si>
  <si>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</si>
  <si>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</si>
  <si>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</si>
  <si>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</si>
  <si>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</si>
  <si>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</si>
  <si>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</si>
  <si>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</si>
  <si>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</si>
  <si>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</si>
  <si>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</si>
  <si>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</si>
  <si>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</si>
  <si>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</si>
  <si>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</si>
  <si>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</si>
  <si>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</si>
  <si>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</si>
  <si>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</si>
  <si>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</si>
  <si>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</si>
  <si>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</si>
  <si>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</si>
  <si>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</si>
  <si>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</si>
  <si>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</si>
  <si>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</si>
  <si>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</si>
  <si>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</si>
  <si>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</si>
  <si>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</si>
  <si>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</si>
  <si>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</si>
  <si>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</si>
  <si>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</si>
  <si>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</si>
  <si>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</si>
  <si>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</si>
  <si>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</si>
  <si>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</si>
  <si>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</si>
  <si>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</si>
  <si>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</si>
  <si>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</si>
  <si>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</si>
  <si>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</si>
  <si>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</si>
  <si>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</si>
  <si>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</si>
  <si>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</si>
  <si>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</si>
  <si>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</si>
  <si>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</si>
  <si>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</si>
  <si>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</si>
  <si>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</si>
  <si>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</si>
  <si>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</si>
  <si>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</si>
  <si>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</si>
  <si>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</si>
  <si>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</si>
  <si>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</si>
  <si>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</si>
  <si>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</si>
  <si>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</si>
  <si>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</si>
  <si>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</si>
  <si>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</si>
  <si>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</si>
  <si>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</si>
  <si>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</si>
  <si>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</si>
  <si>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</si>
  <si>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</si>
  <si>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</si>
  <si>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</si>
  <si>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</si>
  <si>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</si>
  <si>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</si>
  <si>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</si>
  <si>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</si>
  <si>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</si>
  <si>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</si>
  <si>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</si>
  <si>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</si>
  <si>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</si>
  <si>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</si>
  <si>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</si>
  <si>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</si>
  <si>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</si>
  <si>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</si>
  <si>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</si>
  <si>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</si>
  <si>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</si>
  <si>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</si>
  <si>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</si>
  <si>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</si>
  <si>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</si>
  <si>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</si>
  <si>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</si>
  <si>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</si>
  <si>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</si>
  <si>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</si>
  <si>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</si>
  <si>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</si>
  <si>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</si>
  <si>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</si>
  <si>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</si>
  <si>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</si>
  <si>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</si>
  <si>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</si>
  <si>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</si>
  <si>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</si>
  <si>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</si>
  <si>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</si>
  <si>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</si>
  <si>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</si>
  <si>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</si>
  <si>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</si>
  <si>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</si>
  <si>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</si>
  <si>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</si>
  <si>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</si>
  <si>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</si>
  <si>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</si>
  <si>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</si>
  <si>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</si>
  <si>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</si>
  <si>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</si>
  <si>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</si>
  <si>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</si>
  <si>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</si>
  <si>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</si>
  <si>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</si>
  <si>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</si>
  <si>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</si>
  <si>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</si>
  <si>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</si>
  <si>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</si>
  <si>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</si>
  <si>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</si>
  <si>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</si>
  <si>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</si>
  <si>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</si>
  <si>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</si>
  <si>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</si>
  <si>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</si>
  <si>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</si>
  <si>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</si>
  <si>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</si>
  <si>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</si>
  <si>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</si>
  <si>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</si>
  <si>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</si>
  <si>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</si>
  <si>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</si>
  <si>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</si>
  <si>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</si>
  <si>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</si>
  <si>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</si>
  <si>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</si>
  <si>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</si>
  <si>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</si>
  <si>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</si>
  <si>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</si>
  <si>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</si>
  <si>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</si>
  <si>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</si>
  <si>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</si>
  <si>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</si>
  <si>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</si>
  <si>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</si>
  <si>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</si>
  <si>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</si>
  <si>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</si>
  <si>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</si>
  <si>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</si>
  <si>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</si>
  <si>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</si>
  <si>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</si>
  <si>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</si>
  <si>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</si>
  <si>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</si>
  <si>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</si>
  <si>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</si>
  <si>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</si>
  <si>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</si>
  <si>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</si>
  <si>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</si>
  <si>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</si>
  <si>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</si>
  <si>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</si>
  <si>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</si>
  <si>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</si>
  <si>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</si>
  <si>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</si>
  <si>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</si>
  <si>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</si>
  <si>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</si>
  <si>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</si>
  <si>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</si>
  <si>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</si>
  <si>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</si>
  <si>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</si>
  <si>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</si>
  <si>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</si>
  <si>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</si>
  <si>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</si>
  <si>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</si>
  <si>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</si>
  <si>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</si>
  <si>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</si>
  <si>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</si>
  <si>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</si>
  <si>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</si>
  <si>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</si>
  <si>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</si>
  <si>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</si>
  <si>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</si>
  <si>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</si>
  <si>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</si>
  <si>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</si>
  <si>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</si>
  <si>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</si>
  <si>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</si>
  <si>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</si>
  <si>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</si>
  <si>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</si>
  <si>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</si>
  <si>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</si>
  <si>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</si>
  <si>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</si>
  <si>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</si>
  <si>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</si>
  <si>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</si>
  <si>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</si>
  <si>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</si>
  <si>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</si>
  <si>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</si>
  <si>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</si>
  <si>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</si>
  <si>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</si>
  <si>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</si>
  <si>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</si>
  <si>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</si>
  <si>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</si>
  <si>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</si>
  <si>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</si>
  <si>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</si>
  <si>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</si>
  <si>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</si>
  <si>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</si>
  <si>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</si>
  <si>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</si>
  <si>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</si>
  <si>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</si>
  <si>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</si>
  <si>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</si>
  <si>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</si>
  <si>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</si>
  <si>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</si>
  <si>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</si>
  <si>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</si>
  <si>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</si>
  <si>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</si>
  <si>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</si>
  <si>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</si>
  <si>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</si>
  <si>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</si>
  <si>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</si>
  <si>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</si>
  <si>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</si>
  <si>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</si>
  <si>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</si>
  <si>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</si>
  <si>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</si>
  <si>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</si>
  <si>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</si>
  <si>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</si>
  <si>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</si>
  <si>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</si>
  <si>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</si>
  <si>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</si>
  <si>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</si>
  <si>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</si>
  <si>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</si>
  <si>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</si>
  <si>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</si>
  <si>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</si>
  <si>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</si>
  <si>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</si>
  <si>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</si>
  <si>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</si>
  <si>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</si>
  <si>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</si>
  <si>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</si>
  <si>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</si>
  <si>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</si>
  <si>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</si>
  <si>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</si>
  <si>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</si>
  <si>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</si>
  <si>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</si>
  <si>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</si>
  <si>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</si>
  <si>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</si>
  <si>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</si>
  <si>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</si>
  <si>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</si>
  <si>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</si>
  <si>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</si>
  <si>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</si>
  <si>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</si>
  <si>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</si>
  <si>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</si>
  <si>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</si>
  <si>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</si>
  <si>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</si>
  <si>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</si>
  <si>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</si>
  <si>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</si>
  <si>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</si>
  <si>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</si>
  <si>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</si>
  <si>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</si>
  <si>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</si>
  <si>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</si>
  <si>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</si>
  <si>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</si>
  <si>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</si>
  <si>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</si>
  <si>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</si>
  <si>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</si>
  <si>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</si>
  <si>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</si>
  <si>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</si>
  <si>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</si>
  <si>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</si>
  <si>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</si>
  <si>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</si>
  <si>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</si>
  <si>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</si>
  <si>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</si>
  <si>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</si>
  <si>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</si>
  <si>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</si>
  <si>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</si>
  <si>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</si>
  <si>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</si>
  <si>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</si>
  <si>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</si>
  <si>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</si>
  <si>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</si>
  <si>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</si>
  <si>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</si>
  <si>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</si>
  <si>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</si>
  <si>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</si>
  <si>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</si>
  <si>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</si>
  <si>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</si>
  <si>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</si>
  <si>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</si>
  <si>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</si>
  <si>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</si>
  <si>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</si>
  <si>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</si>
  <si>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</si>
  <si>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</si>
  <si>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</si>
  <si>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</si>
  <si>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</si>
  <si>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</si>
  <si>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</si>
  <si>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</si>
  <si>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</si>
  <si>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</si>
  <si>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</si>
  <si>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</si>
  <si>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</si>
  <si>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</si>
  <si>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</si>
  <si>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</si>
  <si>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</si>
  <si>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</si>
  <si>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</si>
  <si>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</si>
  <si>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</si>
  <si>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</si>
  <si>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</si>
  <si>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</si>
  <si>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</si>
  <si>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</si>
  <si>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</si>
  <si>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</si>
  <si>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</si>
  <si>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</si>
  <si>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</si>
  <si>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</si>
  <si>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</si>
  <si>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</si>
  <si>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</si>
  <si>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</si>
  <si>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</si>
  <si>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</si>
  <si>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</si>
  <si>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</si>
  <si>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</si>
  <si>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</si>
  <si>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</si>
  <si>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</si>
  <si>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</si>
  <si>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</si>
  <si>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</si>
  <si>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</si>
  <si>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</si>
  <si>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</si>
  <si>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</si>
  <si>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</si>
  <si>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</si>
  <si>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</si>
  <si>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</si>
  <si>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</si>
  <si>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</si>
  <si>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</si>
  <si>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</si>
  <si>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</si>
  <si>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</si>
  <si>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</si>
  <si>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</si>
  <si>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</si>
  <si>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</si>
  <si>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</si>
  <si>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</si>
  <si>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</si>
  <si>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</si>
  <si>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</si>
  <si>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</si>
  <si>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</si>
  <si>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</si>
  <si>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</si>
  <si>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</si>
  <si>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</si>
  <si>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</si>
  <si>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</si>
  <si>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</si>
  <si>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</si>
  <si>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</si>
  <si>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</si>
  <si>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</si>
  <si>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</si>
  <si>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</si>
  <si>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</si>
  <si>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</si>
  <si>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</si>
  <si>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</si>
  <si>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</si>
  <si>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</si>
  <si>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</si>
  <si>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</si>
  <si>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</si>
  <si>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</si>
  <si>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</si>
  <si>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</si>
  <si>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</si>
  <si>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</si>
  <si>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</si>
  <si>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</si>
  <si>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</si>
  <si>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</si>
  <si>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</si>
  <si>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</si>
  <si>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</si>
  <si>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</si>
  <si>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</si>
  <si>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</si>
  <si>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</si>
  <si>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</si>
  <si>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</si>
  <si>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</si>
  <si>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</si>
  <si>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</si>
  <si>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</si>
  <si>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</si>
  <si>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</si>
  <si>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</si>
  <si>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</si>
  <si>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</si>
  <si>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</si>
  <si>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</si>
  <si>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</si>
  <si>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</si>
  <si>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</si>
  <si>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</si>
  <si>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</si>
  <si>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</si>
  <si>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</si>
  <si>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</si>
  <si>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</si>
  <si>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</si>
  <si>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</si>
  <si>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</si>
  <si>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</si>
  <si>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</si>
  <si>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</si>
  <si>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</si>
  <si>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</si>
  <si>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</si>
  <si>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</si>
  <si>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</si>
  <si>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</si>
  <si>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</si>
  <si>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</si>
  <si>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</si>
  <si>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</si>
  <si>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</si>
  <si>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</si>
  <si>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</si>
  <si>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</si>
  <si>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</si>
  <si>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</si>
  <si>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</si>
  <si>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</si>
  <si>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</si>
  <si>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</si>
  <si>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</si>
  <si>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</si>
  <si>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</si>
  <si>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</si>
  <si>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</si>
  <si>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</si>
  <si>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</si>
  <si>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</si>
  <si>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</si>
  <si>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</si>
  <si>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</si>
  <si>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</si>
  <si>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</si>
  <si>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</si>
  <si>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</si>
  <si>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</si>
  <si>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</si>
  <si>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</si>
  <si>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</si>
  <si>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</si>
  <si>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</si>
  <si>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</si>
  <si>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</si>
  <si>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</si>
  <si>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</si>
  <si>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</si>
  <si>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</si>
  <si>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</si>
  <si>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</si>
  <si>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</si>
  <si>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</si>
  <si>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</si>
  <si>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</si>
  <si>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</si>
  <si>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</si>
  <si>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</si>
  <si>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</si>
  <si>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</si>
  <si>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</si>
  <si>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</si>
  <si>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</si>
  <si>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</si>
  <si>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</si>
  <si>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</si>
  <si>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</si>
  <si>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</si>
  <si>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</si>
  <si>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</si>
  <si>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</si>
  <si>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</si>
  <si>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</si>
  <si>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</si>
  <si>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</si>
  <si>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</si>
  <si>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</si>
  <si>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</si>
  <si>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</si>
  <si>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</si>
  <si>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</si>
  <si>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</si>
  <si>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</si>
  <si>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</si>
  <si>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</si>
  <si>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</si>
  <si>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</si>
  <si>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</si>
  <si>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</si>
  <si>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</si>
  <si>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</si>
  <si>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</si>
  <si>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</si>
  <si>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</si>
  <si>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</si>
  <si>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</si>
  <si>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</si>
  <si>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</si>
  <si>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</si>
  <si>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</si>
  <si>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</si>
  <si>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</si>
  <si>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</si>
  <si>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</si>
  <si>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</si>
  <si>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</si>
  <si>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</si>
  <si>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</si>
  <si>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</si>
  <si>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</si>
  <si>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</si>
  <si>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</si>
  <si>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</si>
  <si>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</si>
  <si>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</si>
  <si>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</si>
  <si>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</si>
  <si>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</si>
  <si>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</si>
  <si>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</si>
  <si>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</si>
  <si>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</si>
  <si>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</si>
  <si>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</si>
  <si>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</si>
  <si>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</si>
  <si>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</si>
  <si>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</si>
  <si>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</si>
  <si>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</si>
  <si>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</si>
  <si>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</si>
  <si>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</si>
  <si>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</si>
  <si>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</si>
  <si>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</si>
  <si>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</si>
  <si>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</si>
  <si>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</si>
  <si>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</si>
  <si>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</si>
  <si>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</si>
  <si>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</si>
  <si>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</si>
  <si>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</si>
  <si>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</si>
  <si>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</si>
  <si>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</si>
  <si>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</si>
  <si>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</si>
  <si>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</si>
  <si>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</si>
  <si>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</si>
  <si>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</si>
  <si>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</si>
  <si>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</si>
  <si>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</si>
  <si>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</si>
  <si>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</si>
  <si>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</si>
  <si>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</si>
  <si>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</si>
  <si>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</si>
  <si>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</si>
  <si>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</si>
  <si>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</si>
  <si>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</si>
  <si>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</si>
  <si>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</si>
  <si>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</si>
  <si>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</si>
  <si>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</si>
  <si>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</si>
  <si>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</si>
  <si>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</si>
  <si>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</si>
  <si>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</si>
  <si>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</si>
  <si>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</si>
  <si>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</si>
  <si>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</si>
  <si>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</si>
  <si>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</si>
  <si>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</si>
  <si>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</si>
  <si>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</si>
  <si>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</si>
  <si>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</si>
  <si>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</si>
  <si>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</si>
  <si>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</si>
  <si>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</si>
  <si>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</si>
  <si>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</si>
  <si>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</si>
  <si>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</si>
  <si>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</si>
  <si>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</si>
  <si>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</si>
  <si>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</si>
  <si>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</si>
  <si>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</si>
  <si>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</si>
  <si>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</si>
  <si>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</si>
  <si>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</si>
  <si>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</si>
  <si>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</si>
  <si>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</si>
  <si>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</si>
  <si>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</si>
  <si>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</si>
  <si>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</si>
  <si>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</si>
  <si>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</si>
  <si>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</si>
  <si>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</si>
  <si>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</si>
  <si>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</si>
  <si>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</si>
  <si>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</si>
  <si>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</si>
  <si>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</si>
  <si>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</si>
  <si>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</si>
  <si>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</si>
  <si>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</si>
  <si>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</si>
  <si>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</si>
  <si>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</si>
  <si>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</si>
  <si>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</si>
  <si>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</si>
  <si>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</si>
  <si>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</si>
  <si>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</si>
  <si>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</si>
  <si>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</si>
  <si>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</si>
  <si>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</si>
  <si>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</si>
  <si>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</si>
  <si>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</si>
  <si>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</si>
  <si>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</si>
  <si>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</si>
  <si>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</si>
  <si>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</si>
  <si>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</si>
  <si>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</si>
  <si>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</si>
  <si>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</si>
  <si>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</si>
  <si>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</si>
  <si>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</si>
  <si>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</si>
  <si>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</si>
  <si>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</si>
  <si>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</si>
  <si>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</si>
  <si>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</si>
  <si>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</si>
  <si>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</si>
  <si>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</si>
  <si>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</si>
  <si>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</si>
  <si>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</si>
  <si>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</si>
  <si>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</si>
  <si>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</si>
  <si>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</si>
  <si>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</si>
  <si>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</si>
  <si>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</si>
  <si>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</si>
  <si>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</si>
  <si>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</si>
  <si>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</si>
  <si>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</si>
  <si>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</si>
  <si>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</si>
  <si>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</si>
  <si>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</si>
  <si>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</si>
  <si>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</si>
  <si>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</si>
  <si>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</si>
  <si>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</si>
  <si>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</si>
  <si>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</si>
  <si>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</si>
  <si>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</si>
  <si>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</si>
  <si>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</si>
  <si>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</si>
  <si>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</si>
  <si>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</si>
  <si>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</si>
  <si>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</si>
  <si>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</si>
  <si>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</si>
  <si>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</si>
  <si>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</si>
  <si>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</si>
  <si>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</si>
  <si>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</si>
  <si>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</si>
  <si>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</si>
  <si>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</si>
  <si>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</si>
  <si>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</si>
  <si>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</si>
  <si>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</si>
  <si>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</si>
  <si>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</si>
  <si>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</si>
  <si>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</si>
  <si>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</si>
  <si>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</si>
  <si>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</si>
  <si>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</si>
  <si>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</si>
  <si>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</si>
  <si>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</si>
  <si>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</si>
  <si>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</si>
  <si>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</si>
  <si>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</si>
  <si>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</si>
  <si>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</si>
  <si>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</si>
  <si>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</si>
  <si>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</si>
  <si>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</si>
  <si>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</si>
  <si>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</si>
  <si>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</si>
  <si>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</si>
  <si>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</si>
  <si>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</si>
  <si>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</si>
  <si>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</si>
  <si>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</si>
  <si>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</si>
  <si>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</si>
  <si>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</si>
  <si>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</si>
  <si>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</si>
  <si>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</si>
  <si>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</si>
  <si>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</si>
  <si>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</si>
  <si>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</si>
  <si>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</si>
  <si>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</si>
  <si>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</si>
  <si>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</si>
  <si>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</si>
  <si>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</si>
  <si>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</si>
  <si>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</si>
  <si>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</si>
  <si>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</si>
  <si>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</si>
  <si>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</si>
  <si>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</si>
  <si>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</si>
  <si>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</si>
  <si>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</si>
  <si>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</si>
  <si>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</si>
  <si>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</si>
  <si>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</si>
  <si>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</si>
  <si>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</si>
  <si>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</si>
  <si>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</si>
  <si>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</si>
  <si>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</si>
  <si>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</si>
  <si>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</si>
  <si>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</si>
  <si>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</si>
  <si>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</si>
  <si>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</si>
  <si>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</si>
  <si>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</si>
  <si>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</si>
  <si>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</si>
  <si>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</si>
  <si>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</si>
  <si>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</si>
  <si>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</si>
  <si>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</si>
  <si>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</si>
  <si>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</si>
  <si>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</si>
  <si>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</si>
  <si>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</si>
  <si>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</si>
  <si>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</si>
  <si>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</si>
  <si>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</si>
  <si>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</si>
  <si>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</si>
  <si>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</si>
  <si>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</si>
  <si>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</si>
  <si>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</si>
  <si>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</si>
  <si>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</si>
  <si>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</si>
  <si>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</si>
  <si>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</si>
  <si>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</si>
  <si>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</si>
  <si>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</si>
  <si>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</si>
  <si>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</si>
  <si>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</si>
  <si>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</si>
  <si>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</si>
  <si>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</si>
  <si>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</si>
  <si>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</si>
  <si>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</si>
  <si>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</si>
  <si>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</si>
  <si>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</si>
  <si>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</si>
  <si>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</si>
  <si>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</si>
  <si>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</si>
  <si>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</si>
  <si>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</si>
  <si>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</si>
  <si>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</si>
  <si>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</si>
  <si>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</si>
  <si>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</si>
  <si>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</si>
  <si>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</si>
  <si>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</si>
  <si>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</si>
  <si>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</si>
  <si>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</si>
  <si>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</si>
  <si>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</si>
  <si>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</si>
  <si>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</si>
  <si>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</si>
  <si>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</si>
  <si>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</si>
  <si>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</si>
  <si>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</si>
  <si>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</si>
  <si>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</si>
  <si>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</si>
  <si>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</si>
  <si>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</si>
  <si>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</si>
  <si>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</si>
  <si>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</si>
  <si>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</si>
  <si>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</si>
  <si>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</si>
  <si>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</si>
  <si>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</si>
  <si>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</si>
  <si>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</si>
  <si>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</si>
  <si>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</si>
  <si>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</si>
  <si>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</si>
  <si>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</si>
  <si>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</si>
  <si>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</si>
  <si>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</si>
  <si>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</si>
  <si>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</si>
  <si>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</si>
  <si>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</si>
  <si>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</si>
  <si>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</si>
  <si>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</si>
  <si>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</si>
  <si>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</si>
  <si>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</si>
  <si>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</si>
  <si>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</si>
  <si>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</si>
  <si>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</si>
  <si>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</si>
  <si>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</si>
  <si>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</si>
  <si>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</si>
  <si>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</si>
  <si>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</si>
  <si>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</si>
  <si>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</si>
  <si>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</si>
  <si>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</si>
  <si>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</si>
  <si>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</si>
  <si>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</si>
  <si>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</si>
  <si>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</si>
  <si>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</si>
  <si>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</si>
  <si>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</si>
  <si>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</si>
  <si>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</si>
  <si>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</si>
  <si>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</si>
  <si>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</si>
  <si>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</si>
  <si>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</si>
  <si>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</si>
  <si>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</si>
  <si>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</si>
  <si>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</si>
  <si>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</si>
  <si>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</si>
  <si>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</si>
  <si>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</si>
  <si>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</si>
  <si>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</si>
  <si>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</si>
  <si>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</si>
  <si>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</si>
  <si>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</si>
  <si>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</si>
  <si>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</si>
  <si>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</si>
  <si>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</si>
  <si>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</si>
  <si>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</si>
  <si>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</si>
  <si>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</si>
  <si>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</si>
  <si>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</si>
  <si>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</si>
  <si>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</si>
  <si>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</si>
  <si>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</si>
  <si>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</si>
  <si>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</si>
  <si>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</si>
  <si>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</si>
  <si>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</si>
  <si>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</si>
  <si>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</si>
  <si>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</si>
  <si>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</si>
  <si>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</si>
  <si>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</si>
  <si>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</si>
  <si>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</si>
  <si>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</si>
  <si>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</si>
  <si>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</si>
  <si>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</si>
  <si>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</si>
  <si>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</si>
  <si>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</si>
  <si>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</si>
  <si>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</si>
  <si>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</si>
  <si>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</si>
  <si>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</si>
  <si>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</si>
  <si>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</si>
  <si>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</si>
  <si>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</si>
  <si>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</si>
  <si>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</si>
  <si>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</si>
  <si>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</si>
  <si>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</si>
  <si>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</si>
  <si>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</si>
  <si>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</si>
  <si>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</si>
  <si>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</si>
  <si>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</si>
  <si>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</si>
  <si>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</si>
  <si>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</si>
  <si>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</si>
  <si>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</si>
  <si>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</si>
  <si>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</si>
  <si>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</si>
  <si>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</si>
  <si>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</si>
  <si>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</si>
  <si>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</si>
  <si>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</si>
  <si>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</si>
  <si>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</si>
  <si>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</si>
  <si>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</si>
  <si>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</si>
  <si>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</si>
  <si>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</si>
  <si>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</si>
  <si>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</si>
  <si>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</si>
  <si>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</si>
  <si>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</si>
  <si>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</si>
  <si>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</si>
  <si>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</si>
  <si>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</si>
  <si>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</si>
  <si>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</si>
  <si>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</si>
  <si>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</si>
  <si>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</si>
  <si>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</si>
  <si>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</si>
  <si>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</si>
  <si>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</si>
  <si>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</si>
  <si>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</si>
  <si>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</si>
  <si>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</si>
  <si>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</si>
  <si>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</si>
  <si>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</si>
  <si>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</si>
  <si>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</si>
  <si>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</si>
  <si>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</si>
  <si>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</si>
  <si>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</si>
  <si>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</si>
  <si>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</si>
  <si>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</si>
  <si>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</si>
  <si>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</si>
  <si>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</si>
  <si>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</si>
  <si>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</si>
  <si>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</si>
  <si>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</si>
  <si>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</si>
  <si>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</si>
  <si>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</si>
  <si>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</si>
  <si>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</si>
  <si>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</si>
  <si>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</si>
  <si>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</si>
  <si>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</si>
  <si>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</si>
  <si>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</si>
  <si>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</si>
  <si>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</si>
  <si>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</si>
  <si>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</si>
  <si>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</si>
  <si>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</si>
  <si>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</si>
  <si>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</si>
  <si>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</si>
  <si>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</si>
  <si>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</si>
  <si>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</si>
  <si>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</si>
  <si>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</si>
  <si>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</si>
  <si>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</si>
  <si>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</si>
  <si>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</si>
  <si>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</si>
  <si>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</si>
  <si>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</si>
  <si>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</si>
  <si>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</si>
  <si>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</si>
  <si>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</si>
  <si>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</si>
  <si>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</si>
  <si>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</si>
  <si>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</si>
  <si>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</si>
  <si>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</si>
  <si>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</si>
  <si>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</si>
  <si>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</si>
  <si>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</si>
  <si>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</si>
  <si>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</si>
  <si>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</si>
  <si>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</si>
  <si>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</si>
  <si>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</si>
  <si>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</si>
  <si>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</si>
  <si>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</si>
  <si>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</si>
  <si>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</si>
  <si>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</si>
  <si>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</si>
  <si>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</si>
  <si>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</si>
  <si>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</si>
  <si>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</si>
  <si>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</si>
  <si>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</si>
  <si>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</si>
  <si>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</si>
  <si>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</si>
  <si>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</si>
  <si>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</si>
  <si>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</si>
  <si>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</si>
  <si>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</si>
  <si>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</si>
  <si>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</si>
  <si>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</si>
  <si>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</si>
  <si>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</si>
  <si>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</si>
  <si>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</si>
  <si>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</si>
  <si>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</si>
  <si>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</si>
  <si>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</si>
  <si>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</si>
  <si>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</si>
  <si>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</si>
  <si>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</si>
  <si>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</si>
  <si>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</si>
  <si>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</si>
  <si>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</si>
  <si>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</si>
  <si>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</si>
  <si>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</si>
  <si>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</si>
  <si>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</si>
  <si>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</si>
  <si>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</si>
  <si>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</si>
  <si>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</si>
  <si>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</si>
  <si>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</si>
  <si>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</si>
  <si>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</si>
  <si>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</si>
  <si>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</si>
  <si>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</si>
  <si>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</si>
  <si>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</si>
  <si>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</si>
  <si>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</si>
  <si>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</si>
  <si>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</si>
  <si>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</si>
  <si>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</si>
  <si>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</si>
  <si>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</si>
  <si>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</si>
  <si>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</si>
  <si>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</si>
  <si>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</si>
  <si>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</si>
  <si>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</si>
  <si>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</si>
  <si>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</si>
  <si>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</si>
  <si>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</si>
  <si>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</si>
  <si>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</si>
  <si>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</si>
  <si>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</si>
  <si>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</si>
  <si>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</si>
  <si>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</si>
  <si>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</si>
  <si>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</si>
  <si>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</si>
  <si>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</si>
  <si>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</si>
  <si>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</si>
  <si>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</si>
  <si>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</si>
  <si>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</si>
  <si>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</si>
  <si>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</si>
  <si>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</si>
  <si>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</si>
  <si>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</si>
  <si>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</si>
  <si>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</si>
  <si>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</si>
  <si>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</si>
  <si>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</si>
  <si>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</si>
  <si>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</si>
  <si>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</si>
  <si>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</si>
  <si>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</si>
  <si>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</si>
  <si>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</si>
  <si>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</si>
  <si>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</si>
  <si>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</si>
  <si>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</si>
  <si>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</si>
  <si>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</si>
  <si>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</si>
  <si>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</si>
  <si>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</si>
  <si>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</si>
  <si>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</si>
  <si>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</si>
  <si>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</si>
  <si>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</si>
  <si>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</si>
  <si>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</si>
  <si>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</si>
  <si>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</si>
  <si>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</si>
  <si>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</si>
  <si>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</si>
  <si>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</si>
  <si>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</si>
  <si>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</si>
  <si>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</si>
  <si>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</si>
  <si>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</si>
  <si>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</si>
  <si>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</si>
  <si>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</si>
  <si>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</si>
  <si>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</si>
  <si>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</si>
  <si>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</si>
  <si>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</si>
  <si>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</si>
  <si>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</si>
  <si>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</si>
  <si>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</si>
  <si>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</si>
  <si>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</si>
  <si>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</si>
  <si>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</si>
  <si>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</si>
  <si>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</si>
  <si>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</si>
  <si>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</si>
  <si>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</si>
  <si>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</si>
  <si>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</si>
  <si>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</si>
  <si>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</si>
  <si>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</si>
  <si>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</si>
  <si>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</si>
  <si>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</si>
  <si>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</si>
  <si>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</si>
  <si>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</si>
  <si>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</si>
  <si>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</si>
  <si>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</si>
  <si>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</si>
  <si>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</si>
  <si>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</si>
  <si>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</si>
  <si>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</si>
  <si>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</si>
  <si>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</si>
  <si>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</si>
  <si>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</si>
  <si>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</si>
  <si>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</si>
  <si>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</si>
  <si>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</si>
  <si>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</si>
  <si>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</si>
  <si>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</si>
  <si>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</si>
  <si>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</si>
  <si>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</si>
  <si>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</si>
  <si>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</si>
  <si>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</si>
  <si>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</si>
  <si>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</si>
  <si>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</si>
  <si>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</si>
  <si>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</si>
  <si>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</si>
  <si>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</si>
  <si>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</si>
  <si>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</si>
  <si>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</si>
  <si>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</si>
  <si>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</si>
  <si>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</si>
  <si>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</si>
  <si>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</si>
  <si>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</si>
  <si>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</si>
  <si>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</si>
  <si>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</si>
  <si>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</si>
  <si>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</si>
  <si>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</si>
  <si>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</si>
  <si>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</si>
  <si>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</si>
  <si>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</si>
  <si>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</si>
  <si>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</si>
  <si>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</si>
  <si>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</si>
  <si>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</si>
  <si>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</si>
  <si>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</si>
  <si>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</si>
  <si>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</si>
  <si>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</si>
  <si>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</si>
  <si>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</si>
  <si>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</si>
  <si>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</si>
  <si>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</si>
  <si>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</si>
  <si>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</si>
  <si>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</si>
  <si>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</si>
  <si>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</si>
  <si>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</si>
  <si>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</si>
  <si>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</si>
  <si>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</si>
  <si>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</si>
  <si>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</si>
  <si>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</si>
  <si>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</si>
  <si>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</si>
  <si>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</si>
  <si>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</si>
  <si>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</si>
  <si>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</si>
  <si>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</si>
  <si>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</si>
  <si>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</si>
  <si>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</si>
  <si>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</si>
  <si>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</si>
  <si>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</si>
  <si>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</si>
  <si>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</si>
  <si>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</si>
  <si>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</si>
  <si>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</si>
  <si>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</si>
  <si>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</si>
  <si>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</si>
  <si>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</si>
  <si>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</si>
  <si>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</si>
  <si>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</si>
  <si>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</si>
  <si>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</si>
  <si>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</si>
  <si>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</si>
  <si>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</si>
  <si>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</si>
  <si>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</si>
  <si>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</si>
  <si>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</si>
  <si>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</si>
  <si>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</si>
  <si>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</si>
  <si>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</si>
  <si>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</si>
  <si>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</si>
  <si>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</si>
  <si>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</si>
  <si>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</si>
  <si>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</si>
  <si>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</si>
  <si>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</si>
  <si>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</si>
  <si>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</si>
  <si>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</si>
  <si>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</si>
  <si>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</si>
  <si>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</si>
  <si>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</si>
  <si>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</si>
  <si>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</si>
  <si>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</si>
  <si>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</si>
  <si>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</si>
  <si>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</si>
  <si>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</si>
  <si>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</si>
  <si>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</si>
  <si>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</si>
  <si>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</si>
  <si>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</si>
  <si>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</si>
  <si>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</si>
  <si>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</si>
  <si>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</si>
  <si>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</si>
  <si>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</si>
  <si>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</si>
  <si>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</si>
  <si>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</si>
  <si>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</si>
  <si>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</si>
  <si>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</si>
  <si>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</si>
  <si>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</si>
  <si>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</si>
  <si>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</si>
  <si>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</si>
  <si>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</si>
  <si>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</si>
  <si>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</si>
  <si>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</si>
  <si>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</si>
  <si>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</si>
  <si>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</si>
  <si>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</si>
  <si>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</si>
  <si>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</si>
  <si>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</si>
  <si>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</si>
  <si>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</si>
  <si>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</si>
  <si>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</si>
  <si>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</si>
  <si>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</si>
  <si>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</si>
  <si>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</si>
  <si>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</si>
  <si>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</si>
  <si>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</si>
  <si>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</si>
  <si>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</si>
  <si>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</si>
  <si>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</si>
  <si>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</si>
  <si>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</si>
  <si>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</si>
  <si>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</si>
  <si>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</si>
  <si>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</si>
  <si>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</si>
  <si>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</si>
  <si>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</si>
  <si>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</si>
  <si>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</si>
  <si>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</si>
  <si>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</si>
  <si>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</si>
  <si>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</si>
  <si>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</si>
  <si>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</si>
  <si>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</si>
  <si>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</si>
  <si>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</si>
  <si>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</si>
  <si>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</si>
  <si>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</si>
  <si>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</si>
  <si>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</si>
  <si>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</si>
  <si>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</si>
  <si>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</si>
  <si>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</si>
  <si>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</si>
  <si>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</si>
  <si>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</si>
  <si>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</si>
  <si>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</si>
  <si>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</si>
  <si>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</si>
  <si>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</si>
  <si>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</si>
  <si>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</si>
  <si>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</si>
  <si>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</si>
  <si>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</si>
  <si>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</si>
  <si>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</si>
  <si>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</si>
  <si>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</si>
  <si>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</si>
  <si>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</si>
  <si>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</si>
  <si>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</si>
  <si>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</si>
  <si>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</si>
  <si>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</si>
  <si>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</si>
  <si>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</si>
  <si>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</si>
  <si>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</si>
  <si>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</si>
  <si>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</si>
  <si>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</si>
  <si>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</si>
  <si>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</si>
  <si>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</si>
  <si>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</si>
  <si>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</si>
  <si>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</si>
  <si>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</si>
  <si>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</si>
  <si>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</si>
  <si>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</si>
  <si>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</si>
  <si>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</si>
  <si>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</si>
  <si>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</si>
  <si>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</si>
  <si>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</si>
  <si>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</si>
  <si>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</si>
  <si>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</si>
  <si>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</si>
  <si>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</si>
  <si>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</si>
  <si>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</si>
  <si>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</si>
  <si>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</si>
  <si>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</si>
  <si>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</si>
  <si>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</si>
  <si>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</si>
  <si>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</si>
  <si>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</si>
  <si>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</si>
  <si>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</si>
  <si>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</si>
  <si>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</si>
  <si>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</si>
  <si>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</si>
  <si>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</si>
  <si>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</si>
  <si>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</si>
  <si>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</si>
  <si>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</si>
  <si>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</si>
  <si>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</si>
  <si>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</si>
  <si>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</si>
  <si>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</si>
  <si>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</si>
  <si>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</si>
  <si>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</si>
  <si>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</si>
  <si>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</si>
  <si>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</si>
  <si>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</si>
  <si>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</si>
  <si>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</si>
  <si>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</si>
  <si>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</si>
  <si>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</si>
  <si>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</si>
  <si>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</si>
  <si>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</si>
  <si>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</si>
  <si>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</si>
  <si>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</si>
  <si>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</si>
  <si>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</si>
  <si>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</si>
  <si>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</si>
  <si>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</si>
  <si>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</si>
  <si>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</si>
  <si>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</si>
  <si>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</si>
  <si>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</si>
  <si>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</si>
  <si>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</si>
  <si>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</si>
  <si>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</si>
  <si>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</si>
  <si>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</si>
  <si>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</si>
  <si>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</si>
  <si>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</si>
  <si>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</si>
  <si>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</si>
  <si>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</si>
  <si>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</si>
  <si>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</si>
  <si>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</si>
  <si>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</si>
  <si>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</si>
  <si>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</si>
  <si>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</si>
  <si>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</si>
  <si>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</si>
  <si>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</si>
  <si>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</si>
  <si>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</si>
  <si>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</si>
  <si>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</si>
  <si>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</si>
  <si>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</si>
  <si>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</si>
  <si>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</si>
  <si>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</si>
  <si>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</si>
  <si>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</si>
  <si>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</si>
  <si>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</si>
  <si>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</si>
  <si>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</si>
  <si>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</si>
  <si>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</si>
  <si>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</si>
  <si>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</si>
  <si>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</si>
  <si>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</si>
  <si>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</si>
  <si>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</si>
  <si>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</si>
  <si>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</si>
  <si>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</si>
  <si>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</si>
  <si>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</si>
  <si>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</si>
  <si>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</si>
  <si>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</si>
  <si>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</si>
  <si>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</si>
  <si>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</si>
  <si>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</si>
  <si>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</si>
  <si>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</si>
  <si>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</si>
  <si>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</si>
  <si>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</si>
  <si>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</si>
  <si>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</si>
  <si>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</si>
  <si>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</si>
  <si>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</si>
  <si>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</si>
  <si>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</si>
  <si>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</si>
  <si>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</si>
  <si>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</si>
  <si>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</si>
  <si>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</si>
  <si>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</si>
  <si>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</si>
  <si>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</si>
  <si>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</si>
  <si>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</si>
  <si>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</si>
  <si>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</si>
  <si>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</si>
  <si>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</si>
  <si>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</si>
  <si>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</si>
  <si>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</si>
  <si>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</si>
  <si>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</si>
  <si>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</si>
  <si>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</si>
  <si>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</si>
  <si>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</si>
  <si>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</si>
  <si>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</si>
  <si>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</si>
  <si>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</si>
  <si>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</si>
  <si>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</si>
  <si>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</si>
  <si>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</si>
  <si>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</si>
  <si>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</si>
  <si>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</si>
  <si>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</si>
  <si>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</si>
  <si>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</si>
  <si>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</si>
  <si>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</si>
  <si>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</si>
  <si>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</si>
  <si>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</si>
  <si>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</si>
  <si>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</si>
  <si>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</si>
  <si>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</si>
  <si>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</si>
  <si>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</si>
  <si>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</si>
  <si>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</si>
  <si>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</si>
  <si>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</si>
  <si>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</si>
  <si>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</si>
  <si>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</si>
  <si>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</si>
  <si>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</si>
  <si>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</si>
  <si>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</si>
  <si>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</si>
  <si>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</si>
  <si>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</si>
  <si>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</si>
  <si>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</si>
  <si>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</si>
  <si>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</si>
  <si>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</si>
  <si>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</si>
  <si>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</si>
  <si>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</si>
  <si>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</si>
  <si>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</si>
  <si>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</si>
  <si>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</si>
  <si>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</si>
  <si>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</si>
  <si>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</si>
  <si>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</si>
  <si>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</si>
  <si>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</si>
  <si>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</si>
  <si>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</si>
  <si>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</si>
  <si>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</si>
  <si>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</si>
  <si>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</si>
  <si>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</si>
  <si>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</si>
  <si>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</si>
  <si>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</si>
  <si>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</si>
  <si>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</si>
  <si>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</si>
  <si>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</si>
  <si>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</si>
  <si>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</si>
  <si>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</si>
  <si>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</si>
  <si>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</si>
  <si>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</si>
  <si>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</si>
  <si>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</si>
  <si>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</si>
  <si>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</si>
  <si>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</si>
  <si>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</si>
  <si>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</si>
  <si>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</si>
  <si>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</si>
  <si>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</si>
  <si>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</si>
  <si>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</si>
  <si>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</si>
  <si>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</si>
  <si>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</si>
  <si>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</si>
  <si>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</si>
  <si>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</si>
  <si>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</si>
  <si>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</si>
  <si>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</si>
  <si>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</si>
  <si>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</si>
  <si>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</si>
  <si>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</si>
  <si>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</si>
  <si>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</si>
  <si>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</si>
  <si>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</si>
  <si>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</si>
  <si>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</si>
  <si>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</si>
  <si>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</si>
  <si>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</si>
  <si>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</si>
  <si>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</si>
  <si>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</si>
  <si>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</si>
  <si>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</si>
  <si>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</si>
  <si>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</si>
  <si>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</si>
  <si>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</si>
  <si>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</si>
  <si>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</si>
  <si>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</si>
  <si>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</si>
  <si>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</si>
  <si>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</si>
  <si>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</si>
  <si>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</si>
  <si>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</si>
  <si>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</si>
  <si>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</si>
  <si>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</si>
  <si>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</si>
  <si>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</si>
  <si>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</si>
  <si>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</si>
  <si>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</si>
  <si>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</si>
  <si>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</si>
  <si>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</si>
  <si>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</si>
  <si>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</si>
  <si>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</si>
  <si>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</si>
  <si>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</si>
  <si>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</si>
  <si>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</si>
  <si>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</si>
  <si>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</si>
  <si>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</si>
  <si>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</si>
  <si>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</si>
  <si>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</si>
  <si>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</si>
  <si>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</si>
  <si>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</si>
  <si>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</si>
  <si>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</si>
  <si>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</si>
  <si>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</si>
  <si>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</si>
  <si>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</si>
  <si>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</si>
  <si>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</si>
  <si>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</si>
  <si>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</si>
  <si>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</si>
  <si>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</si>
  <si>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</si>
  <si>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</si>
  <si>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</si>
  <si>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</si>
  <si>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</si>
  <si>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</si>
  <si>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</si>
  <si>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</si>
  <si>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</si>
  <si>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</si>
  <si>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</si>
  <si>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</si>
  <si>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</si>
  <si>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</si>
  <si>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</si>
  <si>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</si>
  <si>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</si>
  <si>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</si>
  <si>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</si>
  <si>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</si>
  <si>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</si>
  <si>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</si>
  <si>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</si>
  <si>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</si>
  <si>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</si>
  <si>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</si>
  <si>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</si>
  <si>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</si>
  <si>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</si>
  <si>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</si>
  <si>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</si>
  <si>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</si>
  <si>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</si>
  <si>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</si>
  <si>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</si>
  <si>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</si>
  <si>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</si>
  <si>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</si>
  <si>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</si>
  <si>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</si>
  <si>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</si>
  <si>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</si>
  <si>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</si>
  <si>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</si>
  <si>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</si>
  <si>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</si>
  <si>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</si>
  <si>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</si>
  <si>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</si>
  <si>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</si>
  <si>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</si>
  <si>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</si>
  <si>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</si>
  <si>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</si>
  <si>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</si>
  <si>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</si>
  <si>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</si>
  <si>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</si>
  <si>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</si>
  <si>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</si>
  <si>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</si>
  <si>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</si>
  <si>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</si>
  <si>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</si>
  <si>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</si>
  <si>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</si>
  <si>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</si>
  <si>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</si>
  <si>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</si>
  <si>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</si>
  <si>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</si>
  <si>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</si>
  <si>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</si>
  <si>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</si>
  <si>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</si>
  <si>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</si>
  <si>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</si>
  <si>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</si>
  <si>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</si>
  <si>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</si>
  <si>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</si>
  <si>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</si>
  <si>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</si>
  <si>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</si>
  <si>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</si>
  <si>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</si>
  <si>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</si>
  <si>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</si>
  <si>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</si>
  <si>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</si>
  <si>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</si>
  <si>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</si>
  <si>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</si>
  <si>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</si>
  <si>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</si>
  <si>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</si>
  <si>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</si>
  <si>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</si>
  <si>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</si>
  <si>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</si>
  <si>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</si>
  <si>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</si>
  <si>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</si>
  <si>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</si>
  <si>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</si>
  <si>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</si>
  <si>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</si>
  <si>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</si>
  <si>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</si>
  <si>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</si>
  <si>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</si>
  <si>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</si>
  <si>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</si>
  <si>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</si>
  <si>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</si>
  <si>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</si>
  <si>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</si>
  <si>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</si>
  <si>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</si>
  <si>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</si>
  <si>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</si>
  <si>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</si>
  <si>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</si>
  <si>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</si>
  <si>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</si>
  <si>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</si>
  <si>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</si>
  <si>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</si>
  <si>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</si>
  <si>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</si>
  <si>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</si>
  <si>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</si>
  <si>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</si>
  <si>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</si>
  <si>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</si>
  <si>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</si>
  <si>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</si>
  <si>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</si>
  <si>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</si>
  <si>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</si>
  <si>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</si>
  <si>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</si>
  <si>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</si>
  <si>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</si>
  <si>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</si>
  <si>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</si>
  <si>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</si>
  <si>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</si>
  <si>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</si>
  <si>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</si>
  <si>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</si>
  <si>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</si>
  <si>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</si>
  <si>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</si>
  <si>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</si>
  <si>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</si>
  <si>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</si>
  <si>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</si>
  <si>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</si>
  <si>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</si>
  <si>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</si>
  <si>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</si>
  <si>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</si>
  <si>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</si>
  <si>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</si>
  <si>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</si>
  <si>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</si>
  <si>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</si>
  <si>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</si>
  <si>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</si>
  <si>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</si>
  <si>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</si>
  <si>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</si>
  <si>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</si>
  <si>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</si>
  <si>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</si>
  <si>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</si>
  <si>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</si>
  <si>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</si>
  <si>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</si>
  <si>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</si>
  <si>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</si>
  <si>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</si>
  <si>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</si>
  <si>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</si>
  <si>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</si>
  <si>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</si>
  <si>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</si>
  <si>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</si>
  <si>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</si>
  <si>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</si>
  <si>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</si>
  <si>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</si>
  <si>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</si>
  <si>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</si>
  <si>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</si>
  <si>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</si>
  <si>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</si>
  <si>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</si>
  <si>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</si>
  <si>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</si>
  <si>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</si>
  <si>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</si>
  <si>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</si>
  <si>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</si>
  <si>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</si>
  <si>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</si>
  <si>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</si>
  <si>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</si>
  <si>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</si>
  <si>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</si>
  <si>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</si>
  <si>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</si>
  <si>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</si>
  <si>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</si>
  <si>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</si>
  <si>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</si>
  <si>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</si>
  <si>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</si>
  <si>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</si>
  <si>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</si>
  <si>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</si>
  <si>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</si>
  <si>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</si>
  <si>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</si>
  <si>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</si>
  <si>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</si>
  <si>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</si>
  <si>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</si>
  <si>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</si>
  <si>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</si>
  <si>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</si>
  <si>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</si>
  <si>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</si>
  <si>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</si>
  <si>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</si>
  <si>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</si>
  <si>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</si>
  <si>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</si>
  <si>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</si>
  <si>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</si>
  <si>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</si>
  <si>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</si>
  <si>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</si>
  <si>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</si>
  <si>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</si>
  <si>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</si>
  <si>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</si>
  <si>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</si>
  <si>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</si>
  <si>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</si>
  <si>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</si>
  <si>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</si>
  <si>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</si>
  <si>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</si>
  <si>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</si>
  <si>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</si>
  <si>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</si>
  <si>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</si>
  <si>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</si>
  <si>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</si>
  <si>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</si>
  <si>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</si>
  <si>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</si>
  <si>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</si>
  <si>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</si>
  <si>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</si>
  <si>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</si>
  <si>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</si>
  <si>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</si>
  <si>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</si>
  <si>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</si>
  <si>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</si>
  <si>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</si>
  <si>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</si>
  <si>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</si>
  <si>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</si>
  <si>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</si>
  <si>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</si>
  <si>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</si>
  <si>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</si>
  <si>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</si>
  <si>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</si>
  <si>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</si>
  <si>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</si>
  <si>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</si>
  <si>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</si>
  <si>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</si>
  <si>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</si>
  <si>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</si>
  <si>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</si>
  <si>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</si>
  <si>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</si>
  <si>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</si>
  <si>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</si>
  <si>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</si>
  <si>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</si>
  <si>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</si>
  <si>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</si>
  <si>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</si>
  <si>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</si>
  <si>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</si>
  <si>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</si>
  <si>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</si>
  <si>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</si>
  <si>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</si>
  <si>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</si>
  <si>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</si>
  <si>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</si>
  <si>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</si>
  <si>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</si>
  <si>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</si>
  <si>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</si>
  <si>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</si>
  <si>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</si>
  <si>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</si>
  <si>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</si>
  <si>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</si>
  <si>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</si>
  <si>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</si>
  <si>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</si>
  <si>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</si>
  <si>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</si>
  <si>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</si>
  <si>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</si>
  <si>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</si>
  <si>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</si>
  <si>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</si>
  <si>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</si>
  <si>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</si>
  <si>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</si>
  <si>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</si>
  <si>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</si>
  <si>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</si>
  <si>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</si>
  <si>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</si>
  <si>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</si>
  <si>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</si>
  <si>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</si>
  <si>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</si>
  <si>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</si>
  <si>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</si>
  <si>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</si>
  <si>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</si>
  <si>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</si>
  <si>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</si>
  <si>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</si>
  <si>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</si>
  <si>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</si>
  <si>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</si>
  <si>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</si>
  <si>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</si>
  <si>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</si>
  <si>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</si>
  <si>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</si>
  <si>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</si>
  <si>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</si>
  <si>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</si>
  <si>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</si>
  <si>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</si>
  <si>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</si>
  <si>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</si>
  <si>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</si>
  <si>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</si>
  <si>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</si>
  <si>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</si>
  <si>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</si>
  <si>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</si>
  <si>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</si>
  <si>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</si>
  <si>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</si>
  <si>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</si>
  <si>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</si>
  <si>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</si>
  <si>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</si>
  <si>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</si>
  <si>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</si>
  <si>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</si>
  <si>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</si>
  <si>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</si>
  <si>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</si>
  <si>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</si>
  <si>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</si>
  <si>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</si>
  <si>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</si>
  <si>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</si>
  <si>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</si>
  <si>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</si>
  <si>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</si>
  <si>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</si>
  <si>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</si>
  <si>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</si>
  <si>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</si>
  <si>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</si>
  <si>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</si>
  <si>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</si>
  <si>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</si>
  <si>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</si>
  <si>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</si>
  <si>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</si>
  <si>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</si>
  <si>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</si>
  <si>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</si>
  <si>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</si>
  <si>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</si>
  <si>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</si>
  <si>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</si>
  <si>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</si>
  <si>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</si>
  <si>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</si>
  <si>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</si>
  <si>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</si>
  <si>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</si>
  <si>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</si>
  <si>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</si>
  <si>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</si>
  <si>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</si>
  <si>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</si>
  <si>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</si>
  <si>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</si>
  <si>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</si>
  <si>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</si>
  <si>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</si>
  <si>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</si>
  <si>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</si>
  <si>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</si>
  <si>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</si>
  <si>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</si>
  <si>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</si>
  <si>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</si>
  <si>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</si>
  <si>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</si>
  <si>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</si>
  <si>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</si>
  <si>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</si>
  <si>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</si>
  <si>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</si>
  <si>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</si>
  <si>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</si>
  <si>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</si>
  <si>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</si>
  <si>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</si>
  <si>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</si>
  <si>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</si>
  <si>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</si>
  <si>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</si>
  <si>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</si>
  <si>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</si>
  <si>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</si>
  <si>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</si>
  <si>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</si>
  <si>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</si>
  <si>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</si>
  <si>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</si>
  <si>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</si>
  <si>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</si>
  <si>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</si>
  <si>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</si>
  <si>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</si>
  <si>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</si>
  <si>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</si>
  <si>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</si>
  <si>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</si>
  <si>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</si>
  <si>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</si>
  <si>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</si>
  <si>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</si>
  <si>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</si>
  <si>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</si>
  <si>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</si>
  <si>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</si>
  <si>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</si>
  <si>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</si>
  <si>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</si>
  <si>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</si>
  <si>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</si>
  <si>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</si>
  <si>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</si>
  <si>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</si>
  <si>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</si>
  <si>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</si>
  <si>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</si>
  <si>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</si>
  <si>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</si>
  <si>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</si>
  <si>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</si>
  <si>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</si>
  <si>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</si>
  <si>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</si>
  <si>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</si>
  <si>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</si>
  <si>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</si>
  <si>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</si>
  <si>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</si>
  <si>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</si>
  <si>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</si>
  <si>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</si>
  <si>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</si>
  <si>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</si>
  <si>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</si>
  <si>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</si>
  <si>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</si>
  <si>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</si>
  <si>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</si>
  <si>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</si>
  <si>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</si>
  <si>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</si>
  <si>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</si>
  <si>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</si>
  <si>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</si>
  <si>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</si>
  <si>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</si>
  <si>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</si>
  <si>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</si>
  <si>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</si>
  <si>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</si>
  <si>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</si>
  <si>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</si>
  <si>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</si>
  <si>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</si>
  <si>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</si>
  <si>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</si>
  <si>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</si>
  <si>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</si>
  <si>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</si>
  <si>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</si>
  <si>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</si>
  <si>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</si>
  <si>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</si>
  <si>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</si>
  <si>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</si>
  <si>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</si>
  <si>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</si>
  <si>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</si>
  <si>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</si>
  <si>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</si>
  <si>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</si>
  <si>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</si>
  <si>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</si>
  <si>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</si>
  <si>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</si>
  <si>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</si>
  <si>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</si>
  <si>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</si>
  <si>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</si>
  <si>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</si>
  <si>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</si>
  <si>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</si>
  <si>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</si>
  <si>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</si>
  <si>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</si>
  <si>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</si>
  <si>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</si>
  <si>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</si>
  <si>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</si>
  <si>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</si>
  <si>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</si>
  <si>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</si>
  <si>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</si>
  <si>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</si>
  <si>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</si>
  <si>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</si>
  <si>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</si>
  <si>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</si>
  <si>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</si>
  <si>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</si>
  <si>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</si>
  <si>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</si>
  <si>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</si>
  <si>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</si>
  <si>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</si>
  <si>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</si>
  <si>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</si>
  <si>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</si>
  <si>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</si>
  <si>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</si>
  <si>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</si>
  <si>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</si>
  <si>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</si>
  <si>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</si>
  <si>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</si>
  <si>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</si>
  <si>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</si>
  <si>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</si>
  <si>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</si>
  <si>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</si>
  <si>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</si>
  <si>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</si>
  <si>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</si>
  <si>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</si>
  <si>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</si>
  <si>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</si>
  <si>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</si>
  <si>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</si>
  <si>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</si>
  <si>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</si>
  <si>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</si>
  <si>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</si>
  <si>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</si>
  <si>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</si>
  <si>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</si>
  <si>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</si>
  <si>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</si>
  <si>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</si>
  <si>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</si>
  <si>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</si>
  <si>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</si>
  <si>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</si>
  <si>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</si>
  <si>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</si>
  <si>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</si>
  <si>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</si>
  <si>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</si>
  <si>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</si>
  <si>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</si>
  <si>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</si>
  <si>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</si>
  <si>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</si>
  <si>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</si>
  <si>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</si>
  <si>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</si>
  <si>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</si>
  <si>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</si>
  <si>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</si>
  <si>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</si>
  <si>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</si>
  <si>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</si>
  <si>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</si>
  <si>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</si>
  <si>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</si>
  <si>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</si>
  <si>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</si>
  <si>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</si>
  <si>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</si>
  <si>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</si>
  <si>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</si>
  <si>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</si>
  <si>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</si>
  <si>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</si>
  <si>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</si>
  <si>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</si>
  <si>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</si>
  <si>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</si>
  <si>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</si>
  <si>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</si>
  <si>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</si>
  <si>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</si>
  <si>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</si>
  <si>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</si>
  <si>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</si>
  <si>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</si>
  <si>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</si>
  <si>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</si>
  <si>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</si>
  <si>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</si>
  <si>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</si>
  <si>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</si>
  <si>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</si>
  <si>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</si>
  <si>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</si>
  <si>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</si>
  <si>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</si>
  <si>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</si>
  <si>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</si>
  <si>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</si>
  <si>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</si>
  <si>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</si>
  <si>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</si>
  <si>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</si>
  <si>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</si>
  <si>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</si>
  <si>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</si>
  <si>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</si>
  <si>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</si>
  <si>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</si>
  <si>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</si>
  <si>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</si>
  <si>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</si>
  <si>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</si>
  <si>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</si>
  <si>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</si>
  <si>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</si>
  <si>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</si>
  <si>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</si>
  <si>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</si>
  <si>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</si>
  <si>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</si>
  <si>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</si>
  <si>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</si>
  <si>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</si>
  <si>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</si>
  <si>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</si>
  <si>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</si>
  <si>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</si>
  <si>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</si>
  <si>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</si>
  <si>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</si>
  <si>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</si>
  <si>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</si>
  <si>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</si>
  <si>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</si>
  <si>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</si>
  <si>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</si>
  <si>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</si>
  <si>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</si>
  <si>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</si>
  <si>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</si>
  <si>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</si>
  <si>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</si>
  <si>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</si>
  <si>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</si>
  <si>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</si>
  <si>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</si>
  <si>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</si>
  <si>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</si>
  <si>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</si>
  <si>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</si>
  <si>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</si>
  <si>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</si>
  <si>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</si>
  <si>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</si>
  <si>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</si>
  <si>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</si>
  <si>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</si>
  <si>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</si>
  <si>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</si>
  <si>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</si>
  <si>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</si>
  <si>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</si>
  <si>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</si>
  <si>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</si>
  <si>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</si>
  <si>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</si>
  <si>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</si>
  <si>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</si>
  <si>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</si>
  <si>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</si>
  <si>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</si>
  <si>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</si>
  <si>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</si>
  <si>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</si>
  <si>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</si>
  <si>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</si>
  <si>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</si>
  <si>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</si>
  <si>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</si>
  <si>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</si>
  <si>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</si>
  <si>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</si>
  <si>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</si>
  <si>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</si>
  <si>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</si>
  <si>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</si>
  <si>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</si>
  <si>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</si>
  <si>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</si>
  <si>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</si>
  <si>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</si>
  <si>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</si>
  <si>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</si>
  <si>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</si>
  <si>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</si>
  <si>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</si>
  <si>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</si>
  <si>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</si>
  <si>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</si>
  <si>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</si>
  <si>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</si>
  <si>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</si>
  <si>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</si>
  <si>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</si>
  <si>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</si>
  <si>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</si>
  <si>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</si>
  <si>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</si>
  <si>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</si>
  <si>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</si>
  <si>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</si>
  <si>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</si>
  <si>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</si>
  <si>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</si>
  <si>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</si>
  <si>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</si>
  <si>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</si>
  <si>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</si>
  <si>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</si>
  <si>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</si>
  <si>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</si>
  <si>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</si>
  <si>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</si>
  <si>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</si>
  <si>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</si>
  <si>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</si>
  <si>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</si>
  <si>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</si>
  <si>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</si>
  <si>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</si>
  <si>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</si>
  <si>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</si>
  <si>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</si>
  <si>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</si>
  <si>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</si>
  <si>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</si>
  <si>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</si>
  <si>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</si>
  <si>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</si>
  <si>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</si>
  <si>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</si>
  <si>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</si>
  <si>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</si>
  <si>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</si>
  <si>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</si>
  <si>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</si>
  <si>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</si>
  <si>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</si>
  <si>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</si>
  <si>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</si>
  <si>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</si>
  <si>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</si>
  <si>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</si>
  <si>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</si>
  <si>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</si>
  <si>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</si>
  <si>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</si>
  <si>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</si>
  <si>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</si>
  <si>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</si>
  <si>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</si>
  <si>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</si>
  <si>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</si>
  <si>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</si>
  <si>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</si>
  <si>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</si>
  <si>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</si>
  <si>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</si>
  <si>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</si>
  <si>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</si>
  <si>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</si>
  <si>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</si>
  <si>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</si>
  <si>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</si>
  <si>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</si>
  <si>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</si>
  <si>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</si>
  <si>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</si>
  <si>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</si>
  <si>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</si>
  <si>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</si>
  <si>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</si>
  <si>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</si>
  <si>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</si>
  <si>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</si>
  <si>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</si>
  <si>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</si>
  <si>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</si>
  <si>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</si>
  <si>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</si>
  <si>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</si>
  <si>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</si>
  <si>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</si>
  <si>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</si>
  <si>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</si>
  <si>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</si>
  <si>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</si>
  <si>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</si>
  <si>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</si>
  <si>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</si>
  <si>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</si>
  <si>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</si>
  <si>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</si>
  <si>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</si>
  <si>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</si>
  <si>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</si>
  <si>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</si>
  <si>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</si>
  <si>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</si>
  <si>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</si>
  <si>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</si>
  <si>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</si>
  <si>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</si>
  <si>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</si>
  <si>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</si>
  <si>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</si>
  <si>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</si>
  <si>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</si>
  <si>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</si>
  <si>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</si>
  <si>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</si>
  <si>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</si>
  <si>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</si>
  <si>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</si>
  <si>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</si>
  <si>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</si>
  <si>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</si>
  <si>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</si>
  <si>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</si>
  <si>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</si>
  <si>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</si>
  <si>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</si>
  <si>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</si>
  <si>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</si>
  <si>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</si>
  <si>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</si>
  <si>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</si>
  <si>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</si>
  <si>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</si>
  <si>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</si>
  <si>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</si>
  <si>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</si>
  <si>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</si>
  <si>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</si>
  <si>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</si>
  <si>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</si>
  <si>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</si>
  <si>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</si>
  <si>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</si>
  <si>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</si>
  <si>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</si>
  <si>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</si>
  <si>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</si>
  <si>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</si>
  <si>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</si>
  <si>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</si>
  <si>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</si>
  <si>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</si>
  <si>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</si>
  <si>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</si>
  <si>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</si>
  <si>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</si>
  <si>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</si>
  <si>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</si>
  <si>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</si>
  <si>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</si>
  <si>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</si>
  <si>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</si>
  <si>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</si>
  <si>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</si>
  <si>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</si>
  <si>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</si>
  <si>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</si>
  <si>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</si>
  <si>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</si>
  <si>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</si>
  <si>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</si>
  <si>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</si>
  <si>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</si>
  <si>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</si>
  <si>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</si>
  <si>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</si>
  <si>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</si>
  <si>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</si>
  <si>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</si>
  <si>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</si>
  <si>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</si>
  <si>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</si>
  <si>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</si>
  <si>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</si>
  <si>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</si>
  <si>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</si>
  <si>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</si>
  <si>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</si>
  <si>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</si>
  <si>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</si>
  <si>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</si>
  <si>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</si>
  <si>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</si>
  <si>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</si>
  <si>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</si>
  <si>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</si>
  <si>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</si>
  <si>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</si>
  <si>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</si>
  <si>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</si>
  <si>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</si>
  <si>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</si>
  <si>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</si>
  <si>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</si>
  <si>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</si>
  <si>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</si>
  <si>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</si>
  <si>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</si>
  <si>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</si>
  <si>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</si>
  <si>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</si>
  <si>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</si>
  <si>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</si>
  <si>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</si>
  <si>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</si>
  <si>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</si>
  <si>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</si>
  <si>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</si>
  <si>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</si>
  <si>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</si>
  <si>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</si>
  <si>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</si>
  <si>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</si>
  <si>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</si>
  <si>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</si>
  <si>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</si>
  <si>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</si>
  <si>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</si>
  <si>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</si>
  <si>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</si>
  <si>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</si>
  <si>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</si>
  <si>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</si>
  <si>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</si>
  <si>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</si>
  <si>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</si>
  <si>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</si>
  <si>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</si>
  <si>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</si>
  <si>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</si>
  <si>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</si>
  <si>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</si>
  <si>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</si>
  <si>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</si>
  <si>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</si>
  <si>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</si>
  <si>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</si>
  <si>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</si>
  <si>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</si>
  <si>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</si>
  <si>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</si>
  <si>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</si>
  <si>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</si>
  <si>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</si>
  <si>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</si>
  <si>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</si>
  <si>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</si>
  <si>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</si>
  <si>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</si>
  <si>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</si>
  <si>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</si>
  <si>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</si>
  <si>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</si>
  <si>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</si>
  <si>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</si>
  <si>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</si>
  <si>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</si>
  <si>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</si>
  <si>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</si>
  <si>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</si>
  <si>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</si>
  <si>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</si>
  <si>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</si>
  <si>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</si>
  <si>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</si>
  <si>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</si>
  <si>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</si>
  <si>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</si>
  <si>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</si>
  <si>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</si>
  <si>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</si>
  <si>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</si>
  <si>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</si>
  <si>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</si>
  <si>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</si>
  <si>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</si>
  <si>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</si>
  <si>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</si>
  <si>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</si>
  <si>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</si>
  <si>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</si>
  <si>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</si>
  <si>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</si>
  <si>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</si>
  <si>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</si>
  <si>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</si>
  <si>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</si>
  <si>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</si>
  <si>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</si>
  <si>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</si>
  <si>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</si>
  <si>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</si>
  <si>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</si>
  <si>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</si>
  <si>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</si>
  <si>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</si>
  <si>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</si>
  <si>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</si>
  <si>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</si>
  <si>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</si>
  <si>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</si>
  <si>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</si>
  <si>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</si>
  <si>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</si>
  <si>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</si>
  <si>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</si>
  <si>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</si>
  <si>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</si>
  <si>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</si>
  <si>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</si>
  <si>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</si>
  <si>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</si>
  <si>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</si>
  <si>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</si>
  <si>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</si>
  <si>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</si>
  <si>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</si>
  <si>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</si>
  <si>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</si>
  <si>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</si>
  <si>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</si>
  <si>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</si>
  <si>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</si>
  <si>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</si>
  <si>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</si>
  <si>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</si>
  <si>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</si>
  <si>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</si>
  <si>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</si>
  <si>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</si>
  <si>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</si>
  <si>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</si>
  <si>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</si>
  <si>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</si>
  <si>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</si>
  <si>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</si>
  <si>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</si>
  <si>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</si>
  <si>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</si>
  <si>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</si>
  <si>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</si>
  <si>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</si>
  <si>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</si>
  <si>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</si>
  <si>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</si>
  <si>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</si>
  <si>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</si>
  <si>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</si>
  <si>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</si>
  <si>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</si>
  <si>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</si>
  <si>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</si>
  <si>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</si>
  <si>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</si>
  <si>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</si>
  <si>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</si>
  <si>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</si>
  <si>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</si>
  <si>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</si>
  <si>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</si>
  <si>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</si>
  <si>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</si>
  <si>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</si>
  <si>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</si>
  <si>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</si>
  <si>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</si>
  <si>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</si>
  <si>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</si>
  <si>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</si>
  <si>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</si>
  <si>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</si>
  <si>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</si>
  <si>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</si>
  <si>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</si>
  <si>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</si>
  <si>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</si>
  <si>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</si>
  <si>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</si>
  <si>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</si>
  <si>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</si>
  <si>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</si>
  <si>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</si>
  <si>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</si>
  <si>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</si>
  <si>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</si>
  <si>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</si>
  <si>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</si>
  <si>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</si>
  <si>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</si>
  <si>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</si>
  <si>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</si>
  <si>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</si>
  <si>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</si>
  <si>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</si>
  <si>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</si>
  <si>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</si>
  <si>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</si>
  <si>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</si>
  <si>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</si>
  <si>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</si>
  <si>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</si>
  <si>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</si>
  <si>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</si>
  <si>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</si>
  <si>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</si>
  <si>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</si>
  <si>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</si>
  <si>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</si>
  <si>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</si>
  <si>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</si>
  <si>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</si>
  <si>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</si>
  <si>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</si>
  <si>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</si>
  <si>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</si>
  <si>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</si>
  <si>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</si>
  <si>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</si>
  <si>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</si>
  <si>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</si>
  <si>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</si>
  <si>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</si>
  <si>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</si>
  <si>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</si>
  <si>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</si>
  <si>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</si>
  <si>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</si>
  <si>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</si>
  <si>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</si>
  <si>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</si>
  <si>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</si>
  <si>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</si>
  <si>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</si>
  <si>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</si>
  <si>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</si>
  <si>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</si>
  <si>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</si>
  <si>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</si>
  <si>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</si>
  <si>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</si>
  <si>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</si>
  <si>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</si>
  <si>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</si>
  <si>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</si>
  <si>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</si>
  <si>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</si>
  <si>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</si>
  <si>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</si>
  <si>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</si>
  <si>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</si>
  <si>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</si>
  <si>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</si>
  <si>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</si>
  <si>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</si>
  <si>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</si>
  <si>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</si>
  <si>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</si>
  <si>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</si>
  <si>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</si>
  <si>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</si>
  <si>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</si>
  <si>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</si>
  <si>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</si>
  <si>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</si>
  <si>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</si>
  <si>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</si>
  <si>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</si>
  <si>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</si>
  <si>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</si>
  <si>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</si>
  <si>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</si>
  <si>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</si>
  <si>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</si>
  <si>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</si>
  <si>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</si>
  <si>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</si>
  <si>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</si>
  <si>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</si>
  <si>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</si>
  <si>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</si>
  <si>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</si>
  <si>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</si>
  <si>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</si>
  <si>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</si>
  <si>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</si>
  <si>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</si>
  <si>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</si>
  <si>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</si>
  <si>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</si>
  <si>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</si>
  <si>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</si>
  <si>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</si>
  <si>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</si>
  <si>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</si>
  <si>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</si>
  <si>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</si>
  <si>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</si>
  <si>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</si>
  <si>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</si>
  <si>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</si>
  <si>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</si>
  <si>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</si>
  <si>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</si>
  <si>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</si>
  <si>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</si>
  <si>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</si>
  <si>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</si>
  <si>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</si>
  <si>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</si>
  <si>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</si>
  <si>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</si>
  <si>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</si>
  <si>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</si>
  <si>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</si>
  <si>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</si>
  <si>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</si>
  <si>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</si>
  <si>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</si>
  <si>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</si>
  <si>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</si>
  <si>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</si>
  <si>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</si>
  <si>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</si>
  <si>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</si>
  <si>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</si>
  <si>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</si>
  <si>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</si>
  <si>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</si>
  <si>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</si>
  <si>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</si>
  <si>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</si>
  <si>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</si>
  <si>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</si>
  <si>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</si>
  <si>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</si>
  <si>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</si>
  <si>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</si>
  <si>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</si>
  <si>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</si>
  <si>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</si>
  <si>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</si>
  <si>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</si>
  <si>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</si>
  <si>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</si>
  <si>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</si>
  <si>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</si>
  <si>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</si>
  <si>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</si>
  <si>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</si>
  <si>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</si>
  <si>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</si>
  <si>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</si>
  <si>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</si>
  <si>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</si>
  <si>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</si>
  <si>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</si>
  <si>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</si>
  <si>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</si>
  <si>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</si>
  <si>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</si>
  <si>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</si>
  <si>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</si>
  <si>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</si>
  <si>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</si>
  <si>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</si>
  <si>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</si>
  <si>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</si>
  <si>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</si>
  <si>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</si>
  <si>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</si>
  <si>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</si>
  <si>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</si>
  <si>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</si>
  <si>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</si>
  <si>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</si>
  <si>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</si>
  <si>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</si>
  <si>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</si>
  <si>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</si>
  <si>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</si>
  <si>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</si>
  <si>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</si>
  <si>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</si>
  <si>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</si>
  <si>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</si>
  <si>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</si>
  <si>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</si>
  <si>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</si>
  <si>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</si>
  <si>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</si>
  <si>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</si>
  <si>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</si>
  <si>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</si>
  <si>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</si>
  <si>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</si>
  <si>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</si>
  <si>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</si>
  <si>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</si>
  <si>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</si>
  <si>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</si>
  <si>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</si>
  <si>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</si>
  <si>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</si>
  <si>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</si>
  <si>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</si>
  <si>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</si>
  <si>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</si>
  <si>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</si>
  <si>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</si>
  <si>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</si>
  <si>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</si>
  <si>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</si>
  <si>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</si>
  <si>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</si>
  <si>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</si>
  <si>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</si>
  <si>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</si>
  <si>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</si>
  <si>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</si>
  <si>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</si>
  <si>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</si>
  <si>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</si>
  <si>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</si>
  <si>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</si>
  <si>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</si>
  <si>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</si>
  <si>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</si>
  <si>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</si>
  <si>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</si>
  <si>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</si>
  <si>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</si>
  <si>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</si>
  <si>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</si>
  <si>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</si>
  <si>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</si>
  <si>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</si>
  <si>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</si>
  <si>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</si>
  <si>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</si>
  <si>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</si>
  <si>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</si>
  <si>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</si>
  <si>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</si>
  <si>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</si>
  <si>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</si>
  <si>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</si>
  <si>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</si>
  <si>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</si>
  <si>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</si>
  <si>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</si>
  <si>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</si>
  <si>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</si>
  <si>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</si>
  <si>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</si>
  <si>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</si>
  <si>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</si>
  <si>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</si>
  <si>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</si>
  <si>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</si>
  <si>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</si>
  <si>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</si>
  <si>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</si>
  <si>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</si>
  <si>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</si>
  <si>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</si>
  <si>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</si>
  <si>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</si>
  <si>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</si>
  <si>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</si>
  <si>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</si>
  <si>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</si>
  <si>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</si>
  <si>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</si>
  <si>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</si>
  <si>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</si>
  <si>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</si>
  <si>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</si>
  <si>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</si>
  <si>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</si>
  <si>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</si>
  <si>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</si>
  <si>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</si>
  <si>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</si>
  <si>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</si>
  <si>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</si>
  <si>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</si>
  <si>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</si>
  <si>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</si>
  <si>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</si>
  <si>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</si>
  <si>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</si>
  <si>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</si>
  <si>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</si>
  <si>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</si>
  <si>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</si>
  <si>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</si>
  <si>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</si>
  <si>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</si>
  <si>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</si>
  <si>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</si>
  <si>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</si>
  <si>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</si>
  <si>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</si>
  <si>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</si>
  <si>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</si>
  <si>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</si>
  <si>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</si>
  <si>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</si>
  <si>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</si>
  <si>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</si>
  <si>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</si>
  <si>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</si>
  <si>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</si>
  <si>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</si>
  <si>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</si>
  <si>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</si>
  <si>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</si>
  <si>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</si>
  <si>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</si>
  <si>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</si>
  <si>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</si>
  <si>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</si>
  <si>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</si>
  <si>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</si>
  <si>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</si>
  <si>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</si>
  <si>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</si>
  <si>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</si>
  <si>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</si>
  <si>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</si>
  <si>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</si>
  <si>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</si>
  <si>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</si>
  <si>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</si>
  <si>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</si>
  <si>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</si>
  <si>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</si>
  <si>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</si>
  <si>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</si>
  <si>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</si>
  <si>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</si>
  <si>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</si>
  <si>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</si>
  <si>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</si>
  <si>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</si>
  <si>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</si>
  <si>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</si>
  <si>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</si>
  <si>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</si>
  <si>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</si>
  <si>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</si>
  <si>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</si>
  <si>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</si>
  <si>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</si>
  <si>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</si>
  <si>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</si>
  <si>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</si>
  <si>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</si>
  <si>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</si>
  <si>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</si>
  <si>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</si>
  <si>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</si>
  <si>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</si>
  <si>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</si>
  <si>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</si>
  <si>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</si>
  <si>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</si>
  <si>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</si>
  <si>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</si>
  <si>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</si>
  <si>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</si>
  <si>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</si>
  <si>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</si>
  <si>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</si>
  <si>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</si>
  <si>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</si>
  <si>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</si>
  <si>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</si>
  <si>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</si>
  <si>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</si>
  <si>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</si>
  <si>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</si>
  <si>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</si>
  <si>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</si>
  <si>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</si>
  <si>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</si>
  <si>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</si>
  <si>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</si>
  <si>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</si>
  <si>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</si>
  <si>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</si>
  <si>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</si>
  <si>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</si>
  <si>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</si>
  <si>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</si>
  <si>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</si>
  <si>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</si>
  <si>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</si>
  <si>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</si>
  <si>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</si>
  <si>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</si>
  <si>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</si>
  <si>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</si>
  <si>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</si>
  <si>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</si>
  <si>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</si>
  <si>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</si>
  <si>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</si>
  <si>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</si>
  <si>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</si>
  <si>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</si>
  <si>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</si>
  <si>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</si>
  <si>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</si>
  <si>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</si>
  <si>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</si>
  <si>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</si>
  <si>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</si>
  <si>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</si>
  <si>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</si>
  <si>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</si>
  <si>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</si>
  <si>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</si>
  <si>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</si>
  <si>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</si>
  <si>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</si>
  <si>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</si>
  <si>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</si>
  <si>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</si>
  <si>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</si>
  <si>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</si>
  <si>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</si>
  <si>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</si>
  <si>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</si>
  <si>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</si>
  <si>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</si>
  <si>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</si>
  <si>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</si>
  <si>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</si>
  <si>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</si>
  <si>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</si>
  <si>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</si>
  <si>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</si>
  <si>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</si>
  <si>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</si>
  <si>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</si>
  <si>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</si>
  <si>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</si>
  <si>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</si>
  <si>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</si>
  <si>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</si>
  <si>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</si>
  <si>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</si>
  <si>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</si>
  <si>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</si>
  <si>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</si>
  <si>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</si>
  <si>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</si>
  <si>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</si>
  <si>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</si>
  <si>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</si>
  <si>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</si>
  <si>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</si>
  <si>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</si>
  <si>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</si>
  <si>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</si>
  <si>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</si>
  <si>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</si>
  <si>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</si>
  <si>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</si>
  <si>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</si>
  <si>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</si>
  <si>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</si>
  <si>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</si>
  <si>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</si>
  <si>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</si>
  <si>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</si>
  <si>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</si>
  <si>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</si>
  <si>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</si>
  <si>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</si>
  <si>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</si>
  <si>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</si>
  <si>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</si>
  <si>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</si>
  <si>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</si>
  <si>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</si>
  <si>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</si>
  <si>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</si>
  <si>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</si>
  <si>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</si>
  <si>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</si>
  <si>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</si>
  <si>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</si>
  <si>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</si>
  <si>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</si>
  <si>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</si>
  <si>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</si>
  <si>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</si>
  <si>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</si>
  <si>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</si>
  <si>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</si>
  <si>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</si>
  <si>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</si>
  <si>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</si>
  <si>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</si>
  <si>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</si>
  <si>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</si>
  <si>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</si>
  <si>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</si>
  <si>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</si>
  <si>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</si>
  <si>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</si>
  <si>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</si>
  <si>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</si>
  <si>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</si>
  <si>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</si>
  <si>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</si>
  <si>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</si>
  <si>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</si>
  <si>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</si>
  <si>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</si>
  <si>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</si>
  <si>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</si>
  <si>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</si>
  <si>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</si>
  <si>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</si>
  <si>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</si>
  <si>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</si>
  <si>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</si>
  <si>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</si>
  <si>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</si>
  <si>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</si>
  <si>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</si>
  <si>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</si>
  <si>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</si>
  <si>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</si>
  <si>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</si>
  <si>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</si>
  <si>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</si>
  <si>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</si>
  <si>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</si>
  <si>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</si>
  <si>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</si>
  <si>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</si>
  <si>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</si>
  <si>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</si>
  <si>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</si>
  <si>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</si>
  <si>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</si>
  <si>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</si>
  <si>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</si>
  <si>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</si>
  <si>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</si>
  <si>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</si>
  <si>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</si>
  <si>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</si>
  <si>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</si>
  <si>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</si>
  <si>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</si>
  <si>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</si>
  <si>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</si>
  <si>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</si>
  <si>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</si>
  <si>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</si>
  <si>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</si>
  <si>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</si>
  <si>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</si>
  <si>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</si>
  <si>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</si>
  <si>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</si>
  <si>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</si>
  <si>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</si>
  <si>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</si>
  <si>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</si>
  <si>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</si>
  <si>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</si>
  <si>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</si>
  <si>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</si>
  <si>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</si>
  <si>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</si>
  <si>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</si>
  <si>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</si>
  <si>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</si>
  <si>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</si>
  <si>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</si>
  <si>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</si>
  <si>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</si>
  <si>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</si>
  <si>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</si>
  <si>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</si>
  <si>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</si>
  <si>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</si>
  <si>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</si>
  <si>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</si>
  <si>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</si>
  <si>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</si>
  <si>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</si>
  <si>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</si>
  <si>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</si>
  <si>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</si>
  <si>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</si>
  <si>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</si>
  <si>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</si>
  <si>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</si>
  <si>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</si>
  <si>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</si>
  <si>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</si>
  <si>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</si>
  <si>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</si>
  <si>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</si>
  <si>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</si>
  <si>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</si>
  <si>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</si>
  <si>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</si>
  <si>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</si>
  <si>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</si>
  <si>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</si>
  <si>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</si>
  <si>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</si>
  <si>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</si>
  <si>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</si>
  <si>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</si>
  <si>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</si>
  <si>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</si>
  <si>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</si>
  <si>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</si>
  <si>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</si>
  <si>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</si>
  <si>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</si>
  <si>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</si>
  <si>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</si>
  <si>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</si>
  <si>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</si>
  <si>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</si>
  <si>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</si>
  <si>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</si>
  <si>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</si>
  <si>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</si>
  <si>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</si>
  <si>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</si>
  <si>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</si>
  <si>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</si>
  <si>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</si>
  <si>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</si>
  <si>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</si>
  <si>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</si>
  <si>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</si>
  <si>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</si>
  <si>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</si>
  <si>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</si>
  <si>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</si>
  <si>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</si>
  <si>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</si>
  <si>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</si>
  <si>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</si>
  <si>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</si>
  <si>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</si>
  <si>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</si>
  <si>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</si>
  <si>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</si>
  <si>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</si>
  <si>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</si>
  <si>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</si>
  <si>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</si>
  <si>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</si>
  <si>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</si>
  <si>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</si>
  <si>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</si>
  <si>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</si>
  <si>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</si>
  <si>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</si>
  <si>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</si>
  <si>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</si>
  <si>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</si>
  <si>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</si>
  <si>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</si>
  <si>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</si>
  <si>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</si>
  <si>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</si>
  <si>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</si>
  <si>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</si>
  <si>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</si>
  <si>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</si>
  <si>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</si>
  <si>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</si>
  <si>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</si>
  <si>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</si>
  <si>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</si>
  <si>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</si>
  <si>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</si>
  <si>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</si>
  <si>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</si>
  <si>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</si>
  <si>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</si>
  <si>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</si>
  <si>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</si>
  <si>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</si>
  <si>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</si>
  <si>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</si>
  <si>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</si>
  <si>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</si>
  <si>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</si>
  <si>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</si>
  <si>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</si>
  <si>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</si>
  <si>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</si>
  <si>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</si>
  <si>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</si>
  <si>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</si>
  <si>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</si>
  <si>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</si>
  <si>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</si>
  <si>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</si>
  <si>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</si>
  <si>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</si>
  <si>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</si>
  <si>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</si>
  <si>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</si>
  <si>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</si>
  <si>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</si>
  <si>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</si>
  <si>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</si>
  <si>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</si>
  <si>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</si>
  <si>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</si>
  <si>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</si>
  <si>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</si>
  <si>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</si>
  <si>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</si>
  <si>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</si>
  <si>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</si>
  <si>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</si>
  <si>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</si>
  <si>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</si>
  <si>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</si>
  <si>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</si>
  <si>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</si>
  <si>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</si>
  <si>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</si>
  <si>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</si>
  <si>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</si>
  <si>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</si>
  <si>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</si>
  <si>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</si>
  <si>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</si>
  <si>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</si>
  <si>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</si>
  <si>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</si>
  <si>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</si>
  <si>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</si>
  <si>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</si>
  <si>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</si>
  <si>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</si>
  <si>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</si>
  <si>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</si>
  <si>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</si>
  <si>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</si>
  <si>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</si>
  <si>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</si>
  <si>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</si>
  <si>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</si>
  <si>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</si>
  <si>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</si>
  <si>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</si>
  <si>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</si>
  <si>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</si>
  <si>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</si>
  <si>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</si>
  <si>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</si>
  <si>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</si>
  <si>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</si>
  <si>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</si>
  <si>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</si>
  <si>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</si>
  <si>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</si>
  <si>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</si>
  <si>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</si>
  <si>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</si>
  <si>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</si>
  <si>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</si>
  <si>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</si>
  <si>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</si>
  <si>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</si>
  <si>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</si>
  <si>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</si>
  <si>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</si>
  <si>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</si>
  <si>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</si>
  <si>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</si>
  <si>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</si>
  <si>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</si>
  <si>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</si>
  <si>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</si>
  <si>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</si>
  <si>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</si>
  <si>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</si>
  <si>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</si>
  <si>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</si>
  <si>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</si>
  <si>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</si>
  <si>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</si>
  <si>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</si>
  <si>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</si>
  <si>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</si>
  <si>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</si>
  <si>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</si>
  <si>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</si>
  <si>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</si>
  <si>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</si>
  <si>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</si>
  <si>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</si>
  <si>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</si>
  <si>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</si>
  <si>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</si>
  <si>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</si>
  <si>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</si>
  <si>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</si>
  <si>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</si>
  <si>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</si>
  <si>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</si>
  <si>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</si>
  <si>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</si>
  <si>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</si>
  <si>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</si>
  <si>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</si>
  <si>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</si>
  <si>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</si>
  <si>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</si>
  <si>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</si>
  <si>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</si>
  <si>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</si>
  <si>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</si>
  <si>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</si>
  <si>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</si>
  <si>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</si>
  <si>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</si>
  <si>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</si>
  <si>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</si>
  <si>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</si>
  <si>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</si>
  <si>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</si>
  <si>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</si>
  <si>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</si>
  <si>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</si>
  <si>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</si>
  <si>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</si>
  <si>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</si>
  <si>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</si>
  <si>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</si>
  <si>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</si>
  <si>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</si>
  <si>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</si>
  <si>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</si>
  <si>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</si>
  <si>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</si>
  <si>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</si>
  <si>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</si>
  <si>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</si>
  <si>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</si>
  <si>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</si>
  <si>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</si>
  <si>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</si>
  <si>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</si>
  <si>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</si>
  <si>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</si>
  <si>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</si>
  <si>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</si>
  <si>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</si>
  <si>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</si>
  <si>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</si>
  <si>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</si>
  <si>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</si>
  <si>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</si>
  <si>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</si>
  <si>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</si>
  <si>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</si>
  <si>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</si>
  <si>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</si>
  <si>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</si>
  <si>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</si>
  <si>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</si>
  <si>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</si>
  <si>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</si>
  <si>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</si>
  <si>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</si>
  <si>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</si>
  <si>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</si>
  <si>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</si>
  <si>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</si>
  <si>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</si>
  <si>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</si>
  <si>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</si>
  <si>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</si>
  <si>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</si>
  <si>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</si>
  <si>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</si>
  <si>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</si>
  <si>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</si>
  <si>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</si>
  <si>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</si>
  <si>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</si>
  <si>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</si>
  <si>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</si>
  <si>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</si>
  <si>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</si>
  <si>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</si>
  <si>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</si>
  <si>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</si>
  <si>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</si>
  <si>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</si>
  <si>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</si>
  <si>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</si>
  <si>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</si>
  <si>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</si>
  <si>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</si>
  <si>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</si>
  <si>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</si>
  <si>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</si>
  <si>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</si>
  <si>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</si>
  <si>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</si>
  <si>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</si>
  <si>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</si>
  <si>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</si>
  <si>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</si>
  <si>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</si>
  <si>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</si>
  <si>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</si>
  <si>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</si>
  <si>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</si>
  <si>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</si>
  <si>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</si>
  <si>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</si>
  <si>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</si>
  <si>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</si>
  <si>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</si>
  <si>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</si>
  <si>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</si>
  <si>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</si>
  <si>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</si>
  <si>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</si>
  <si>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</si>
  <si>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</si>
  <si>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</si>
  <si>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</si>
  <si>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</si>
  <si>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</si>
  <si>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</si>
  <si>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</si>
  <si>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</si>
  <si>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</si>
  <si>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</si>
  <si>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</si>
  <si>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</si>
  <si>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</si>
  <si>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</si>
  <si>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</si>
  <si>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</si>
  <si>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</si>
  <si>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</si>
  <si>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</si>
  <si>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</si>
  <si>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</si>
  <si>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</si>
  <si>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</si>
  <si>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</si>
  <si>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</si>
  <si>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</si>
  <si>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</si>
  <si>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</si>
  <si>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</si>
  <si>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</si>
  <si>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</si>
  <si>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</si>
  <si>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</si>
  <si>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</si>
  <si>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</si>
  <si>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</si>
  <si>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</si>
  <si>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</si>
  <si>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</si>
  <si>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</si>
  <si>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</si>
  <si>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</si>
  <si>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</si>
  <si>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</si>
  <si>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</si>
  <si>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</si>
  <si>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</si>
  <si>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</si>
  <si>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</si>
  <si>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</si>
  <si>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</si>
  <si>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</si>
  <si>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</si>
  <si>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</si>
  <si>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</si>
  <si>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</si>
  <si>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</si>
  <si>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</si>
  <si>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</si>
  <si>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</si>
  <si>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</si>
  <si>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</si>
  <si>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</si>
  <si>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</si>
  <si>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</si>
  <si>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</si>
  <si>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</si>
  <si>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</si>
  <si>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</si>
  <si>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</si>
  <si>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</si>
  <si>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</si>
  <si>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</si>
  <si>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</si>
  <si>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</si>
  <si>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</si>
  <si>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</si>
  <si>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</si>
  <si>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</si>
  <si>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</si>
  <si>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</si>
  <si>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</si>
  <si>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</si>
  <si>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</si>
  <si>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</si>
  <si>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</si>
  <si>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</si>
  <si>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</si>
  <si>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</si>
  <si>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</si>
  <si>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</si>
  <si>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</si>
  <si>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</si>
  <si>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</si>
  <si>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</si>
  <si>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</si>
  <si>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</si>
  <si>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</si>
  <si>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</si>
  <si>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</si>
  <si>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</si>
  <si>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</si>
  <si>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</si>
  <si>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</si>
  <si>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</si>
  <si>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</si>
  <si>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</si>
  <si>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</si>
  <si>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</si>
  <si>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</si>
  <si>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</si>
  <si>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</si>
  <si>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</si>
  <si>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</si>
  <si>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</si>
  <si>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</si>
  <si>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</si>
  <si>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</si>
  <si>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</si>
  <si>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</si>
  <si>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</si>
  <si>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</si>
  <si>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</si>
  <si>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</si>
  <si>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</si>
  <si>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</si>
  <si>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</si>
  <si>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</si>
  <si>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</si>
  <si>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</si>
  <si>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</si>
  <si>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</si>
  <si>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</si>
  <si>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</si>
  <si>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</si>
  <si>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</si>
  <si>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</si>
  <si>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</si>
  <si>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</si>
  <si>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</si>
  <si>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</si>
  <si>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</si>
  <si>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</si>
  <si>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</si>
  <si>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</si>
  <si>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</si>
  <si>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</si>
  <si>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</si>
  <si>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</si>
  <si>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</si>
  <si>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</si>
  <si>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</si>
  <si>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</si>
  <si>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</si>
  <si>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</si>
  <si>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</si>
  <si>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</si>
  <si>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</si>
  <si>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</si>
  <si>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</si>
  <si>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</si>
  <si>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</si>
  <si>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</si>
  <si>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</si>
  <si>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</si>
  <si>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</si>
  <si>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</si>
  <si>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</si>
  <si>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</si>
  <si>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</si>
  <si>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</si>
  <si>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</si>
  <si>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</si>
  <si>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</si>
  <si>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</si>
  <si>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</si>
  <si>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</si>
  <si>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</si>
  <si>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</si>
  <si>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</si>
  <si>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</si>
  <si>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</si>
  <si>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</si>
  <si>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</si>
  <si>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</si>
  <si>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</si>
  <si>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</si>
  <si>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</si>
  <si>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</si>
  <si>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</si>
  <si>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</si>
  <si>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</si>
  <si>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</si>
  <si>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</si>
  <si>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</si>
  <si>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</si>
  <si>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</si>
  <si>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</si>
  <si>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</si>
  <si>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</si>
  <si>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</si>
  <si>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</si>
  <si>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</si>
  <si>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</si>
  <si>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</si>
  <si>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</si>
  <si>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</si>
  <si>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</si>
  <si>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</si>
  <si>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</si>
  <si>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</si>
  <si>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</si>
  <si>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</si>
  <si>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</si>
  <si>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</si>
  <si>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</si>
  <si>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</si>
  <si>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</si>
  <si>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</si>
  <si>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</si>
  <si>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</si>
  <si>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</si>
  <si>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</si>
  <si>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</si>
  <si>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</si>
  <si>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</si>
  <si>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</si>
  <si>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</si>
  <si>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</si>
  <si>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</si>
  <si>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</si>
  <si>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</si>
  <si>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</si>
  <si>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</si>
  <si>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</si>
  <si>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</si>
  <si>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</si>
  <si>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</si>
  <si>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</si>
  <si>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</si>
  <si>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</si>
  <si>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</si>
  <si>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</si>
  <si>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</si>
  <si>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</si>
  <si>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</si>
  <si>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</si>
  <si>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</si>
  <si>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</si>
  <si>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</si>
  <si>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</si>
  <si>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</si>
  <si>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</si>
  <si>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</si>
  <si>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</si>
  <si>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</si>
  <si>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</si>
  <si>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</si>
  <si>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</si>
  <si>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</si>
  <si>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</si>
  <si>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</si>
  <si>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</si>
  <si>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</si>
  <si>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</si>
  <si>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</si>
  <si>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</si>
  <si>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</si>
  <si>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</si>
  <si>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</si>
  <si>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</si>
  <si>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</si>
  <si>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</si>
  <si>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</si>
  <si>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</si>
  <si>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</si>
  <si>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</si>
  <si>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</si>
  <si>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</si>
  <si>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</si>
  <si>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</si>
  <si>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</si>
  <si>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</si>
  <si>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</si>
  <si>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</si>
  <si>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</si>
  <si>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</si>
  <si>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</si>
  <si>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</si>
  <si>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</si>
  <si>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</si>
  <si>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</si>
  <si>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</si>
  <si>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</si>
  <si>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</si>
  <si>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</si>
  <si>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</si>
  <si>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</si>
  <si>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</si>
  <si>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</si>
  <si>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</si>
  <si>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</si>
  <si>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</si>
  <si>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</si>
  <si>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</si>
  <si>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</si>
  <si>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</si>
  <si>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</si>
  <si>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</si>
  <si>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</si>
  <si>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</si>
  <si>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</si>
  <si>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</si>
  <si>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</si>
  <si>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</si>
  <si>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</si>
  <si>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</si>
  <si>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</si>
  <si>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</si>
  <si>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</si>
  <si>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</si>
  <si>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</si>
  <si>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</si>
  <si>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</si>
  <si>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</si>
  <si>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</si>
  <si>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</si>
  <si>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</si>
  <si>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</si>
  <si>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</si>
  <si>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</si>
  <si>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</si>
  <si>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</si>
  <si>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</si>
  <si>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</si>
  <si>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</si>
  <si>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</si>
  <si>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</si>
  <si>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</si>
  <si>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</si>
  <si>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</si>
  <si>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</si>
  <si>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</si>
  <si>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</si>
  <si>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</si>
  <si>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</si>
  <si>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</si>
  <si>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</si>
  <si>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</si>
  <si>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</si>
  <si>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</si>
  <si>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</si>
  <si>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</si>
  <si>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</si>
  <si>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</si>
  <si>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</si>
  <si>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</si>
  <si>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</si>
  <si>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</si>
  <si>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</si>
  <si>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</si>
  <si>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</si>
  <si>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</si>
  <si>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</si>
  <si>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</si>
  <si>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</si>
  <si>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</si>
  <si>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</si>
  <si>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</si>
  <si>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</si>
  <si>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</si>
  <si>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</si>
  <si>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</si>
  <si>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</si>
  <si>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</si>
  <si>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</si>
  <si>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</si>
  <si>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</si>
  <si>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</si>
  <si>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</si>
  <si>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</si>
  <si>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</si>
  <si>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</si>
  <si>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</si>
  <si>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</si>
  <si>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</si>
  <si>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</si>
  <si>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</si>
  <si>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</si>
  <si>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</si>
  <si>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</si>
  <si>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</si>
  <si>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</si>
  <si>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</si>
  <si>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</si>
  <si>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</si>
  <si>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</si>
  <si>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</si>
  <si>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</si>
  <si>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</si>
  <si>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</si>
  <si>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</si>
  <si>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</si>
  <si>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</si>
  <si>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</si>
  <si>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</si>
  <si>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</si>
  <si>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</si>
  <si>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</si>
  <si>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</si>
  <si>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</si>
  <si>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</si>
  <si>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</si>
  <si>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</si>
  <si>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</si>
  <si>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</si>
  <si>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</si>
  <si>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</si>
  <si>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</si>
  <si>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</si>
  <si>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</si>
  <si>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</si>
  <si>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</si>
  <si>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</si>
  <si>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</si>
  <si>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</si>
  <si>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</si>
  <si>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</si>
  <si>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</si>
  <si>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</si>
  <si>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</si>
  <si>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</si>
  <si>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</si>
  <si>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</si>
  <si>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</si>
  <si>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</si>
  <si>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</si>
  <si>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</si>
  <si>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</si>
  <si>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</si>
  <si>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</si>
  <si>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</si>
  <si>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</si>
  <si>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</si>
  <si>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</si>
  <si>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</si>
  <si>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</si>
  <si>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</si>
  <si>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</si>
  <si>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</si>
  <si>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</si>
  <si>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</si>
  <si>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</si>
  <si>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</si>
  <si>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</si>
  <si>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</si>
  <si>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</si>
  <si>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</si>
  <si>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</si>
  <si>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</si>
  <si>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</si>
  <si>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</si>
  <si>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</si>
  <si>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</si>
  <si>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</si>
  <si>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</si>
  <si>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</si>
  <si>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</si>
  <si>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</si>
  <si>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</si>
  <si>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</si>
  <si>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</si>
  <si>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</si>
  <si>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</si>
  <si>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</si>
  <si>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</si>
  <si>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</si>
  <si>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</si>
  <si>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</si>
  <si>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</si>
  <si>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</si>
  <si>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</si>
  <si>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</si>
  <si>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</si>
  <si>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</si>
  <si>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</si>
  <si>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</si>
  <si>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</si>
  <si>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</si>
  <si>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</si>
  <si>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</si>
  <si>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</si>
  <si>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</si>
  <si>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</si>
  <si>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</si>
  <si>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</si>
  <si>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</si>
  <si>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</si>
  <si>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</si>
  <si>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</si>
  <si>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</si>
  <si>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</si>
  <si>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</si>
  <si>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</si>
  <si>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</si>
  <si>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</si>
  <si>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</si>
  <si>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</si>
  <si>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</si>
  <si>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</si>
  <si>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</si>
  <si>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</si>
  <si>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</si>
  <si>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</si>
  <si>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</si>
  <si>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</si>
  <si>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</si>
  <si>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</si>
  <si>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</si>
  <si>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</si>
  <si>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</si>
  <si>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</si>
  <si>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</si>
  <si>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</si>
  <si>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</si>
  <si>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</si>
  <si>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</si>
  <si>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</si>
  <si>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</si>
  <si>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</si>
  <si>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</si>
  <si>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</si>
  <si>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</si>
  <si>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</si>
  <si>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</si>
  <si>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</si>
  <si>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</si>
  <si>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</si>
  <si>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</si>
  <si>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</si>
  <si>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</si>
  <si>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</si>
  <si>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</si>
  <si>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</si>
  <si>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</si>
  <si>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</si>
  <si>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</si>
  <si>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</si>
  <si>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</si>
  <si>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</si>
  <si>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</si>
  <si>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</si>
  <si>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</si>
  <si>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</si>
  <si>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</si>
  <si>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</si>
  <si>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</si>
  <si>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</si>
  <si>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</si>
  <si>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</si>
  <si>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</si>
  <si>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</si>
  <si>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</si>
  <si>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</si>
  <si>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</si>
  <si>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</si>
  <si>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</si>
  <si>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</si>
  <si>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</si>
  <si>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</si>
  <si>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</si>
  <si>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</si>
  <si>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</si>
  <si>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</si>
  <si>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</si>
  <si>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</si>
  <si>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</si>
  <si>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</si>
  <si>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</si>
  <si>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</si>
  <si>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</si>
  <si>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</si>
  <si>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</si>
  <si>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</si>
  <si>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</si>
  <si>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</si>
  <si>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</si>
  <si>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</si>
  <si>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</si>
  <si>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</si>
  <si>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</si>
  <si>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</si>
  <si>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</si>
  <si>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</si>
  <si>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</si>
  <si>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</si>
  <si>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</si>
  <si>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</si>
  <si>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</si>
  <si>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</si>
  <si>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</si>
  <si>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</si>
  <si>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</si>
  <si>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</si>
  <si>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</si>
  <si>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</si>
  <si>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</si>
  <si>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</si>
  <si>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</si>
  <si>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</si>
  <si>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</si>
  <si>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</si>
  <si>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</si>
  <si>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</si>
  <si>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</si>
  <si>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</si>
  <si>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</si>
  <si>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</si>
  <si>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</si>
  <si>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</si>
  <si>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</si>
  <si>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</si>
  <si>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</si>
  <si>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</si>
  <si>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</si>
  <si>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</si>
  <si>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</si>
  <si>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</si>
  <si>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</si>
  <si>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</si>
  <si>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</si>
  <si>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</si>
  <si>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</si>
  <si>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</si>
  <si>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</si>
  <si>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</si>
  <si>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</si>
  <si>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</si>
  <si>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</si>
  <si>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</si>
  <si>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</si>
  <si>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</si>
  <si>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</si>
  <si>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</si>
  <si>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</si>
  <si>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</si>
  <si>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</si>
  <si>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</si>
  <si>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</si>
  <si>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</si>
  <si>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</si>
  <si>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</si>
  <si>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</si>
  <si>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</si>
  <si>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</si>
  <si>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</si>
  <si>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</si>
  <si>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</si>
  <si>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</si>
  <si>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</si>
  <si>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</si>
  <si>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</si>
  <si>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</si>
  <si>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</si>
  <si>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</si>
  <si>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</si>
  <si>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</si>
  <si>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</si>
  <si>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</si>
  <si>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</si>
  <si>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</si>
  <si>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</si>
  <si>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</si>
  <si>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</si>
  <si>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</si>
  <si>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</si>
  <si>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</si>
  <si>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</si>
  <si>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</si>
  <si>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</si>
  <si>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</si>
  <si>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</si>
  <si>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</si>
  <si>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</si>
  <si>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</si>
  <si>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</si>
  <si>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</si>
  <si>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</si>
  <si>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</si>
  <si>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</si>
  <si>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</si>
  <si>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</si>
  <si>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</si>
  <si>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</si>
  <si>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</si>
  <si>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</si>
  <si>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</si>
  <si>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</si>
  <si>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</si>
  <si>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</si>
  <si>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</si>
  <si>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</si>
  <si>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</si>
  <si>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</si>
  <si>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</si>
  <si>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</si>
  <si>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</si>
  <si>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</si>
  <si>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</si>
  <si>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</si>
  <si>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</si>
  <si>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</si>
  <si>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</si>
  <si>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</si>
  <si>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</si>
  <si>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</si>
  <si>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</si>
  <si>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</si>
  <si>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</si>
  <si>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</si>
  <si>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</si>
  <si>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</si>
  <si>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</si>
  <si>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</si>
  <si>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</si>
  <si>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</si>
  <si>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</si>
  <si>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</si>
  <si>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</si>
  <si>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</si>
  <si>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</si>
  <si>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</si>
  <si>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</si>
  <si>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</si>
  <si>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</si>
  <si>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</si>
  <si>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</si>
  <si>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</si>
  <si>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</si>
  <si>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</si>
  <si>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</si>
  <si>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</si>
  <si>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</si>
  <si>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</si>
  <si>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</si>
  <si>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</si>
  <si>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</si>
  <si>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</si>
  <si>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</si>
  <si>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</si>
  <si>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</si>
  <si>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</si>
  <si>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</si>
  <si>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</si>
  <si>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</si>
  <si>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</si>
  <si>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</si>
  <si>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</si>
  <si>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</si>
  <si>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</si>
  <si>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</si>
  <si>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</si>
  <si>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</si>
  <si>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</si>
  <si>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</si>
  <si>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</si>
  <si>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</si>
  <si>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</si>
  <si>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</si>
  <si>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</si>
  <si>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</si>
  <si>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</si>
  <si>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</si>
  <si>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</si>
  <si>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</si>
  <si>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</si>
  <si>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</si>
  <si>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</si>
  <si>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</si>
  <si>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</si>
  <si>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</si>
  <si>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</si>
  <si>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</si>
  <si>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</si>
  <si>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</si>
  <si>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</si>
  <si>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</si>
  <si>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</si>
  <si>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</si>
  <si>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</si>
  <si>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</si>
  <si>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</si>
  <si>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</si>
  <si>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</si>
  <si>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</si>
  <si>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</si>
  <si>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</si>
  <si>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</si>
  <si>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</si>
  <si>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</si>
  <si>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</si>
  <si>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</si>
  <si>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</si>
  <si>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</si>
  <si>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</si>
  <si>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</si>
  <si>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</si>
  <si>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</si>
  <si>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</si>
  <si>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</si>
  <si>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</si>
  <si>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</si>
  <si>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</si>
  <si>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</si>
  <si>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</si>
  <si>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</si>
  <si>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</si>
  <si>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</si>
  <si>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</si>
  <si>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</si>
  <si>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</si>
  <si>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</si>
  <si>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</si>
  <si>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</si>
  <si>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</si>
  <si>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</si>
  <si>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</si>
  <si>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</si>
  <si>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</si>
  <si>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</si>
  <si>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</si>
  <si>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</si>
  <si>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</si>
  <si>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</si>
  <si>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</si>
  <si>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</si>
  <si>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</si>
  <si>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</si>
  <si>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</si>
  <si>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</si>
  <si>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</si>
  <si>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</si>
  <si>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</si>
  <si>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</si>
  <si>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</si>
  <si>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</si>
  <si>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</si>
  <si>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</si>
  <si>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</si>
  <si>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</si>
  <si>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</si>
  <si>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</si>
  <si>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</si>
  <si>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</si>
  <si>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</si>
  <si>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</si>
  <si>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</si>
  <si>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</si>
  <si>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</si>
  <si>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</si>
  <si>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</si>
  <si>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</si>
  <si>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</si>
  <si>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</si>
  <si>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</si>
  <si>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</si>
  <si>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</si>
  <si>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</si>
  <si>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</si>
  <si>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</si>
  <si>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</si>
  <si>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</si>
  <si>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</si>
  <si>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</si>
  <si>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</si>
  <si>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</si>
  <si>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</si>
  <si>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</si>
  <si>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</si>
  <si>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</si>
  <si>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</si>
  <si>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</si>
  <si>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</si>
  <si>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</si>
  <si>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</si>
  <si>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</si>
  <si>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</si>
  <si>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</si>
  <si>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</si>
  <si>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</si>
  <si>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</si>
  <si>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</si>
  <si>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</si>
  <si>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</si>
  <si>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</si>
  <si>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</si>
  <si>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</si>
  <si>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</si>
  <si>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</si>
  <si>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</si>
  <si>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</si>
  <si>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</si>
  <si>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</si>
  <si>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</si>
  <si>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</si>
  <si>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</si>
  <si>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</si>
  <si>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</si>
  <si>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</si>
  <si>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</si>
  <si>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</si>
  <si>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</si>
  <si>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</si>
  <si>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</si>
  <si>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</si>
  <si>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</si>
  <si>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</si>
  <si>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</si>
  <si>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</si>
  <si>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</si>
  <si>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</si>
  <si>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</si>
  <si>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</si>
  <si>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</si>
  <si>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</si>
  <si>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</si>
  <si>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</si>
  <si>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</si>
  <si>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</si>
  <si>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</si>
  <si>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</si>
  <si>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</si>
  <si>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</si>
  <si>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</si>
  <si>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</si>
  <si>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</si>
  <si>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</si>
  <si>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</si>
  <si>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</si>
  <si>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</si>
  <si>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</si>
  <si>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</si>
  <si>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</si>
  <si>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</si>
  <si>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</si>
  <si>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</si>
  <si>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</si>
  <si>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</si>
  <si>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</si>
  <si>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</si>
  <si>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</si>
  <si>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</si>
  <si>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</si>
  <si>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</si>
  <si>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</si>
  <si>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</si>
  <si>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</si>
  <si>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</si>
  <si>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</si>
  <si>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</si>
  <si>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</si>
  <si>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</si>
  <si>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</si>
  <si>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</si>
  <si>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</si>
  <si>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</si>
  <si>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</si>
  <si>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</si>
  <si>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</si>
  <si>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</si>
  <si>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</si>
  <si>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</si>
  <si>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</si>
  <si>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</si>
  <si>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</si>
  <si>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</si>
  <si>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</si>
  <si>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</si>
  <si>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</si>
  <si>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</si>
  <si>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</si>
  <si>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</si>
  <si>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</si>
  <si>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</si>
  <si>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</si>
  <si>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</si>
  <si>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</si>
  <si>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</si>
  <si>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</si>
  <si>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</si>
  <si>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</si>
  <si>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</si>
  <si>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</si>
  <si>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</si>
  <si>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</si>
  <si>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</si>
  <si>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</si>
  <si>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</si>
  <si>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</si>
  <si>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</si>
  <si>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</si>
  <si>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</si>
  <si>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</si>
  <si>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</si>
  <si>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</si>
  <si>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</si>
  <si>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</si>
  <si>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</si>
  <si>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</si>
  <si>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</si>
  <si>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</si>
  <si>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</si>
  <si>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</si>
  <si>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</si>
  <si>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</si>
  <si>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</si>
  <si>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</si>
  <si>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</si>
  <si>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</si>
  <si>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</si>
  <si>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</si>
  <si>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</si>
  <si>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</si>
  <si>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</si>
  <si>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</si>
  <si>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</si>
  <si>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</si>
  <si>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</si>
  <si>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</si>
  <si>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</si>
  <si>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</si>
  <si>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</si>
  <si>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</si>
  <si>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</si>
  <si>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</si>
  <si>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</si>
  <si>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</si>
  <si>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</si>
  <si>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</si>
  <si>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</si>
  <si>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</si>
  <si>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</si>
  <si>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</si>
  <si>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</si>
  <si>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</si>
  <si>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</si>
  <si>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</si>
  <si>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</si>
  <si>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</si>
  <si>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</si>
  <si>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</si>
  <si>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</si>
  <si>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</si>
  <si>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</si>
  <si>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</si>
  <si>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</si>
  <si>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</si>
  <si>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</si>
  <si>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</si>
  <si>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</si>
  <si>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</si>
  <si>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</si>
  <si>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</si>
  <si>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</si>
  <si>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</si>
  <si>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</si>
  <si>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</si>
  <si>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</si>
  <si>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</si>
  <si>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</si>
  <si>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</si>
  <si>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</si>
  <si>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</si>
  <si>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</si>
  <si>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</si>
  <si>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</si>
  <si>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</si>
  <si>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</si>
  <si>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</si>
  <si>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</si>
  <si>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</si>
  <si>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</si>
  <si>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</si>
  <si>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</si>
  <si>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</si>
  <si>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</si>
  <si>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</si>
  <si>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</si>
  <si>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</si>
  <si>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</si>
  <si>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</si>
  <si>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</si>
  <si>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</si>
  <si>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</si>
  <si>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</si>
  <si>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</si>
  <si>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</si>
  <si>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</si>
  <si>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</si>
  <si>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</si>
  <si>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</si>
  <si>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</si>
  <si>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</si>
  <si>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</si>
  <si>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</si>
  <si>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</si>
  <si>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</si>
  <si>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</si>
  <si>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</si>
  <si>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</si>
  <si>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</si>
  <si>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</si>
  <si>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</si>
  <si>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</si>
  <si>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</si>
  <si>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</si>
  <si>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</si>
  <si>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</si>
  <si>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</si>
  <si>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</si>
  <si>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</si>
  <si>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</si>
  <si>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</si>
  <si>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</si>
  <si>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</si>
  <si>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</si>
  <si>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</si>
  <si>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</si>
  <si>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</si>
  <si>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</si>
  <si>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</si>
  <si>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</si>
  <si>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</si>
  <si>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</si>
  <si>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</si>
  <si>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</si>
  <si>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</si>
  <si>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</si>
  <si>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</si>
  <si>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</si>
  <si>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</si>
  <si>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</si>
  <si>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</si>
  <si>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</si>
  <si>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</si>
  <si>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</si>
  <si>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</si>
  <si>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</si>
  <si>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</si>
  <si>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</si>
  <si>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</si>
  <si>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</si>
  <si>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</si>
  <si>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</si>
  <si>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</si>
  <si>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</si>
  <si>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</si>
  <si>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</si>
  <si>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</si>
  <si>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</si>
  <si>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</si>
  <si>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</si>
  <si>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</si>
  <si>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</si>
  <si>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</si>
  <si>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</si>
  <si>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</si>
  <si>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</si>
  <si>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</si>
  <si>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</si>
  <si>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</si>
  <si>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</si>
  <si>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</si>
  <si>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</si>
  <si>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</si>
  <si>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</si>
  <si>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</si>
  <si>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</si>
  <si>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</si>
  <si>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</si>
  <si>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</si>
  <si>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</si>
  <si>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</si>
  <si>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</si>
  <si>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</si>
  <si>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</si>
  <si>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</si>
  <si>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</si>
  <si>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</si>
  <si>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</si>
  <si>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</si>
  <si>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</si>
  <si>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</si>
  <si>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</si>
  <si>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</si>
  <si>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</si>
  <si>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</si>
  <si>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</si>
  <si>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</si>
  <si>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</si>
  <si>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</si>
  <si>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</si>
  <si>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</si>
  <si>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</si>
  <si>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</si>
  <si>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</si>
  <si>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</si>
  <si>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</si>
  <si>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</si>
  <si>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</si>
  <si>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</si>
  <si>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</si>
  <si>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</si>
  <si>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</si>
  <si>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</si>
  <si>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</si>
  <si>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</si>
  <si>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</si>
  <si>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</si>
  <si>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</si>
  <si>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</si>
  <si>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</si>
  <si>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</si>
  <si>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</si>
  <si>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</si>
  <si>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</si>
  <si>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</si>
  <si>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</si>
  <si>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</si>
  <si>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</si>
  <si>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</si>
  <si>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</si>
  <si>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</si>
  <si>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</si>
  <si>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</si>
  <si>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</si>
  <si>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</si>
  <si>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</si>
  <si>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</si>
  <si>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</si>
  <si>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</si>
  <si>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</si>
  <si>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</si>
  <si>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</si>
  <si>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</si>
  <si>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</si>
  <si>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</si>
  <si>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</si>
  <si>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</si>
  <si>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</si>
  <si>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</si>
  <si>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</si>
  <si>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</si>
  <si>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</si>
  <si>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</si>
  <si>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</si>
  <si>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</si>
  <si>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</si>
  <si>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</si>
  <si>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</si>
  <si>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</si>
  <si>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</si>
  <si>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</si>
  <si>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</si>
  <si>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</si>
  <si>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</si>
  <si>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</si>
  <si>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</si>
  <si>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</si>
  <si>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</si>
  <si>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</si>
  <si>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</si>
  <si>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</si>
  <si>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</si>
  <si>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</si>
  <si>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</si>
  <si>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</si>
  <si>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</si>
  <si>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</si>
  <si>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</si>
  <si>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</si>
  <si>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</si>
  <si>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</si>
  <si>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</si>
  <si>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</si>
  <si>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</si>
  <si>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</si>
  <si>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</si>
  <si>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</si>
  <si>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</si>
  <si>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</si>
  <si>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</si>
  <si>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</si>
  <si>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</si>
  <si>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</si>
  <si>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</si>
  <si>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</si>
  <si>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</si>
  <si>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</si>
  <si>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</si>
  <si>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</si>
  <si>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</si>
  <si>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</si>
  <si>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</si>
  <si>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</si>
  <si>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</si>
  <si>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</si>
  <si>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</si>
  <si>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</si>
  <si>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</si>
  <si>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</si>
  <si>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</si>
  <si>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</si>
  <si>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</si>
  <si>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</si>
  <si>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</si>
  <si>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</si>
  <si>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</si>
  <si>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</si>
  <si>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</si>
  <si>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</si>
  <si>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</si>
  <si>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</si>
  <si>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</si>
  <si>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</si>
  <si>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</si>
  <si>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</si>
  <si>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</si>
  <si>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</si>
  <si>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</si>
  <si>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</si>
  <si>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</si>
  <si>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</si>
  <si>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</si>
  <si>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</si>
  <si>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</si>
  <si>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</si>
  <si>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</si>
  <si>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</si>
  <si>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</si>
  <si>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</si>
  <si>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</si>
  <si>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</si>
  <si>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</si>
  <si>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</si>
  <si>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</si>
  <si>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</si>
  <si>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</si>
  <si>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</si>
  <si>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</si>
  <si>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</si>
  <si>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</si>
  <si>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</si>
  <si>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</si>
  <si>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</si>
  <si>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</si>
  <si>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</si>
  <si>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</si>
  <si>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</si>
  <si>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</si>
  <si>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</si>
  <si>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</si>
  <si>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</si>
  <si>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</si>
  <si>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</si>
  <si>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</si>
  <si>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</si>
  <si>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</si>
  <si>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</si>
  <si>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</si>
  <si>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</si>
  <si>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</si>
  <si>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</si>
  <si>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</si>
  <si>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</si>
  <si>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</si>
  <si>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</si>
  <si>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</si>
  <si>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</si>
  <si>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</si>
  <si>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</si>
  <si>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</si>
  <si>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</si>
  <si>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</si>
  <si>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</si>
  <si>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</si>
  <si>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</si>
  <si>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</si>
  <si>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</si>
  <si>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</si>
  <si>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</si>
  <si>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</si>
  <si>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</si>
  <si>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</si>
  <si>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</si>
  <si>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</si>
  <si>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</si>
  <si>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</si>
  <si>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</si>
  <si>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</si>
  <si>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</si>
  <si>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</si>
  <si>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</si>
  <si>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</si>
  <si>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</si>
  <si>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</si>
  <si>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</si>
  <si>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</si>
  <si>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</si>
  <si>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</si>
  <si>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</si>
  <si>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</si>
  <si>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</si>
  <si>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</si>
  <si>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</si>
  <si>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</si>
  <si>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</si>
  <si>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</si>
  <si>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</si>
  <si>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</si>
  <si>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</si>
  <si>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</si>
  <si>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</si>
  <si>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</si>
  <si>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</si>
  <si>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</si>
  <si>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</si>
  <si>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</si>
  <si>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</si>
  <si>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</si>
  <si>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</si>
  <si>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</si>
  <si>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</si>
  <si>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</si>
  <si>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</si>
  <si>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</si>
  <si>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</si>
  <si>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</si>
  <si>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</si>
  <si>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</si>
  <si>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</si>
  <si>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</si>
  <si>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</si>
  <si>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</si>
  <si>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</si>
  <si>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</si>
  <si>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</si>
  <si>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</si>
  <si>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</si>
  <si>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</si>
  <si>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</si>
  <si>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</si>
  <si>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</si>
  <si>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</si>
  <si>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</si>
  <si>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</si>
  <si>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</si>
  <si>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</si>
  <si>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</si>
  <si>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</si>
  <si>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</si>
  <si>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</si>
  <si>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</si>
  <si>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</si>
  <si>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</si>
  <si>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</si>
  <si>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</si>
  <si>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</si>
  <si>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</si>
  <si>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</si>
  <si>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</si>
  <si>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</si>
  <si>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</si>
  <si>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</si>
  <si>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</si>
  <si>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</si>
  <si>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</si>
  <si>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</si>
  <si>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</si>
  <si>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</si>
  <si>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</si>
  <si>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</si>
  <si>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</si>
  <si>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</si>
  <si>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</si>
  <si>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</si>
  <si>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</si>
  <si>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</si>
  <si>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</si>
  <si>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</si>
  <si>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</si>
  <si>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</si>
  <si>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</si>
  <si>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</si>
  <si>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</si>
  <si>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</si>
  <si>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</si>
  <si>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</si>
  <si>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</si>
  <si>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</si>
  <si>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</si>
  <si>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</si>
  <si>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</si>
  <si>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</si>
  <si>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</si>
  <si>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</si>
  <si>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</si>
  <si>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</si>
  <si>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</si>
  <si>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</si>
  <si>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</si>
  <si>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</si>
  <si>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</si>
  <si>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</si>
  <si>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</si>
  <si>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</si>
  <si>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</si>
  <si>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</si>
  <si>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</si>
  <si>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</si>
  <si>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</si>
  <si>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</si>
  <si>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</si>
  <si>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</si>
  <si>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</si>
  <si>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</si>
  <si>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</si>
  <si>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</si>
  <si>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</si>
  <si>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</si>
  <si>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</si>
  <si>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</si>
  <si>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</si>
  <si>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</si>
  <si>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</si>
  <si>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</si>
  <si>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</si>
  <si>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</si>
  <si>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</si>
  <si>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</si>
  <si>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</si>
  <si>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</si>
  <si>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</si>
  <si>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</si>
  <si>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</si>
  <si>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</si>
  <si>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</si>
  <si>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</si>
  <si>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</si>
  <si>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</si>
  <si>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</si>
  <si>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</si>
  <si>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</si>
  <si>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</si>
  <si>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</si>
  <si>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</si>
  <si>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</si>
  <si>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</si>
  <si>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</si>
  <si>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</si>
  <si>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</si>
  <si>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</si>
  <si>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</si>
  <si>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</si>
  <si>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</si>
  <si>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</si>
  <si>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</si>
  <si>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</si>
  <si>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</si>
  <si>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</si>
  <si>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</si>
  <si>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</si>
  <si>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</si>
  <si>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</si>
  <si>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</si>
  <si>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</si>
  <si>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</si>
  <si>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</si>
  <si>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</si>
  <si>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</si>
  <si>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</si>
  <si>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</si>
  <si>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</si>
  <si>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</si>
  <si>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</si>
  <si>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</si>
  <si>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</si>
  <si>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</si>
  <si>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</si>
  <si>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</si>
  <si>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</si>
  <si>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</si>
  <si>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</si>
  <si>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</si>
  <si>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</si>
  <si>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</si>
  <si>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</si>
  <si>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</si>
  <si>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</si>
  <si>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</si>
  <si>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</si>
  <si>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</si>
  <si>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</si>
  <si>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</si>
  <si>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</si>
  <si>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</si>
  <si>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</si>
  <si>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</si>
  <si>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</si>
  <si>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</si>
  <si>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</si>
  <si>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</si>
  <si>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</si>
  <si>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</si>
  <si>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</si>
  <si>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</si>
  <si>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</si>
  <si>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</si>
  <si>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</si>
  <si>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</si>
  <si>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</si>
  <si>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</si>
  <si>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</si>
  <si>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</si>
  <si>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</si>
  <si>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</si>
  <si>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</si>
  <si>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</si>
  <si>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</si>
  <si>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</si>
  <si>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</si>
  <si>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</si>
  <si>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</si>
  <si>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</si>
  <si>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</si>
  <si>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</si>
  <si>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</si>
  <si>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</si>
  <si>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</si>
  <si>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</si>
  <si>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</si>
  <si>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</si>
  <si>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</si>
  <si>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</si>
  <si>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</si>
  <si>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</si>
  <si>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</si>
  <si>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</si>
  <si>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</si>
  <si>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</si>
  <si>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</si>
  <si>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</si>
  <si>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</si>
  <si>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</si>
  <si>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</si>
  <si>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</si>
  <si>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</si>
  <si>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</si>
  <si>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</si>
  <si>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</si>
  <si>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</si>
  <si>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</si>
  <si>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</si>
  <si>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</si>
  <si>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</si>
  <si>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</si>
  <si>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</si>
  <si>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</si>
  <si>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</si>
  <si>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</si>
  <si>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</si>
  <si>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</si>
  <si>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</si>
  <si>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</si>
  <si>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</si>
  <si>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</si>
  <si>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</si>
  <si>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</si>
  <si>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</si>
  <si>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</si>
  <si>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</si>
  <si>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</si>
  <si>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</si>
  <si>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</si>
  <si>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</si>
  <si>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</si>
  <si>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</si>
  <si>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</si>
  <si>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</si>
  <si>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</si>
  <si>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</si>
  <si>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</si>
  <si>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</si>
  <si>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</si>
  <si>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</si>
  <si>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</si>
  <si>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</si>
  <si>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</si>
  <si>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</si>
  <si>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</si>
  <si>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</si>
  <si>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</si>
  <si>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</si>
  <si>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</si>
  <si>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</si>
  <si>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</si>
  <si>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</si>
  <si>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</si>
  <si>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</si>
  <si>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</si>
  <si>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</si>
  <si>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</si>
  <si>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</si>
  <si>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</si>
  <si>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</si>
  <si>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</si>
  <si>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</si>
  <si>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</si>
  <si>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</si>
  <si>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</si>
  <si>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</si>
  <si>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</si>
  <si>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</si>
  <si>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</si>
  <si>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</si>
  <si>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</si>
  <si>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</si>
  <si>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</si>
  <si>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</si>
  <si>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</si>
  <si>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</si>
  <si>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</si>
  <si>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</si>
  <si>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</si>
  <si>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</si>
  <si>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</si>
  <si>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</si>
  <si>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</si>
  <si>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</si>
  <si>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</si>
  <si>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</si>
  <si>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</si>
  <si>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</si>
  <si>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</si>
  <si>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</si>
  <si>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</si>
  <si>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</si>
  <si>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</si>
  <si>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</si>
  <si>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</si>
  <si>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</si>
  <si>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</si>
  <si>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</si>
  <si>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</si>
  <si>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</si>
  <si>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</si>
  <si>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</si>
  <si>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</si>
  <si>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</si>
  <si>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</si>
  <si>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</si>
  <si>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</si>
  <si>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</si>
  <si>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</si>
  <si>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</si>
  <si>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</si>
  <si>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</si>
  <si>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</si>
  <si>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</si>
  <si>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</si>
  <si>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</si>
  <si>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</si>
  <si>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</si>
  <si>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</si>
  <si>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</si>
  <si>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</si>
  <si>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</si>
  <si>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</si>
  <si>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</si>
  <si>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</si>
  <si>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</si>
  <si>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</si>
  <si>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</si>
  <si>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</si>
  <si>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</si>
  <si>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</si>
  <si>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</si>
  <si>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</si>
  <si>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</si>
  <si>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</si>
  <si>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</si>
  <si>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</si>
  <si>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</si>
  <si>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</si>
  <si>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</si>
  <si>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</si>
  <si>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</si>
  <si>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</si>
  <si>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</si>
  <si>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</si>
  <si>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</si>
  <si>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</si>
  <si>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</si>
  <si>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</si>
  <si>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</si>
  <si>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</si>
  <si>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</si>
  <si>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</si>
  <si>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</si>
  <si>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</si>
  <si>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</si>
  <si>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</si>
  <si>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</si>
  <si>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</si>
  <si>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</si>
  <si>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</si>
  <si>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</si>
  <si>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</si>
  <si>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</si>
  <si>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</si>
  <si>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</si>
  <si>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</si>
  <si>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</si>
  <si>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</si>
  <si>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</si>
  <si>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</si>
  <si>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</si>
  <si>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</si>
  <si>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</si>
  <si>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</si>
  <si>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</si>
  <si>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</si>
  <si>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</si>
  <si>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</si>
  <si>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</si>
  <si>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</si>
  <si>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</si>
  <si>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</si>
  <si>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</si>
  <si>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</si>
  <si>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</si>
  <si>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</si>
  <si>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</si>
  <si>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</si>
  <si>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</si>
  <si>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</si>
  <si>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</si>
  <si>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</si>
  <si>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</si>
  <si>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</si>
  <si>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</si>
  <si>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</si>
  <si>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</si>
  <si>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</si>
  <si>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</si>
  <si>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</si>
  <si>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</si>
  <si>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</si>
  <si>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</si>
  <si>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</si>
  <si>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</si>
  <si>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</si>
  <si>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</si>
  <si>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</si>
  <si>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</si>
  <si>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</si>
  <si>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</si>
  <si>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</si>
  <si>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</si>
  <si>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</si>
  <si>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</si>
  <si>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</si>
  <si>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</si>
  <si>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</si>
  <si>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</si>
  <si>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</si>
  <si>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</si>
  <si>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</si>
  <si>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</si>
  <si>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</si>
  <si>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</si>
  <si>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</si>
  <si>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</si>
  <si>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</si>
  <si>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</si>
  <si>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</si>
  <si>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</si>
  <si>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</si>
  <si>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</si>
  <si>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</si>
  <si>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</si>
  <si>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</si>
  <si>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</si>
  <si>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</si>
  <si>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</si>
  <si>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</si>
  <si>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</si>
  <si>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</si>
  <si>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</si>
  <si>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</si>
  <si>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</si>
  <si>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</si>
  <si>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</si>
  <si>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</si>
  <si>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</si>
  <si>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</si>
  <si>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</si>
  <si>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</si>
  <si>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</si>
  <si>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</si>
  <si>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</si>
  <si>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</si>
  <si>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</si>
  <si>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</si>
  <si>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</si>
  <si>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</si>
  <si>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</si>
  <si>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</si>
  <si>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</si>
  <si>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</si>
  <si>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</si>
  <si>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</si>
  <si>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</si>
  <si>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</si>
  <si>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</si>
  <si>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</si>
  <si>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</si>
  <si>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</si>
  <si>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</si>
  <si>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</si>
  <si>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</si>
  <si>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</si>
  <si>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</si>
  <si>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</si>
  <si>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</si>
  <si>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</si>
  <si>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</si>
  <si>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</si>
  <si>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</si>
  <si>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</si>
  <si>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</si>
  <si>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</si>
  <si>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</si>
  <si>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</si>
  <si>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</si>
  <si>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</si>
  <si>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</si>
  <si>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</si>
  <si>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</si>
  <si>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</si>
  <si>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</si>
  <si>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</si>
  <si>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</si>
  <si>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</si>
  <si>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</si>
  <si>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</si>
  <si>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</si>
  <si>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</si>
  <si>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</si>
  <si>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</si>
  <si>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</si>
  <si>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</si>
  <si>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</si>
  <si>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</si>
  <si>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</si>
  <si>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</si>
  <si>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</si>
  <si>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</si>
  <si>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</si>
  <si>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</si>
  <si>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</si>
  <si>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</si>
  <si>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</si>
  <si>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</si>
  <si>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</si>
  <si>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</si>
  <si>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</si>
  <si>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</si>
  <si>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</si>
  <si>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</si>
  <si>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</si>
  <si>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</si>
  <si>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</si>
  <si>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</si>
  <si>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</si>
  <si>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</si>
  <si>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</si>
  <si>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</si>
  <si>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</si>
  <si>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</si>
  <si>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</si>
  <si>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</si>
  <si>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</si>
  <si>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</si>
  <si>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</si>
  <si>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</si>
  <si>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</si>
  <si>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</si>
  <si>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</si>
  <si>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</si>
  <si>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</si>
  <si>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</si>
  <si>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</si>
  <si>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</si>
  <si>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</si>
  <si>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</si>
  <si>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</si>
  <si>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</si>
  <si>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</si>
  <si>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</si>
  <si>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</si>
  <si>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</si>
  <si>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</si>
  <si>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</si>
  <si>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</si>
  <si>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</si>
  <si>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</si>
  <si>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</si>
  <si>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</si>
  <si>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</si>
  <si>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</si>
  <si>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</si>
  <si>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</si>
  <si>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</si>
  <si>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</si>
  <si>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</si>
  <si>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</si>
  <si>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</si>
  <si>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</si>
  <si>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</si>
  <si>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</si>
  <si>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</si>
  <si>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</si>
  <si>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</si>
  <si>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</si>
  <si>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</si>
  <si>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</si>
  <si>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</si>
  <si>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</si>
  <si>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</si>
  <si>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</si>
  <si>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</si>
  <si>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</si>
  <si>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</si>
  <si>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</si>
  <si>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</si>
  <si>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</si>
  <si>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</si>
  <si>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</si>
  <si>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</si>
  <si>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</si>
  <si>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</si>
  <si>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</si>
  <si>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</si>
  <si>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</si>
  <si>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</si>
  <si>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</si>
  <si>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</si>
  <si>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</si>
  <si>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</si>
  <si>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</si>
  <si>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</si>
  <si>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</si>
  <si>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</si>
  <si>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</si>
  <si>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</si>
  <si>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</si>
  <si>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</si>
  <si>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</si>
  <si>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</si>
  <si>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</si>
  <si>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</si>
  <si>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</si>
  <si>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</si>
  <si>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</si>
  <si>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</si>
  <si>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</si>
  <si>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</si>
  <si>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</si>
  <si>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</si>
  <si>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</si>
  <si>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</si>
  <si>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</si>
  <si>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</si>
  <si>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</si>
  <si>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</si>
  <si>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</si>
  <si>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</si>
  <si>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</si>
  <si>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</si>
  <si>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</si>
  <si>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</si>
  <si>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</si>
  <si>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</si>
  <si>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</si>
  <si>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</si>
  <si>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</si>
  <si>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</si>
  <si>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</si>
  <si>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</si>
  <si>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</si>
  <si>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</si>
  <si>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</si>
  <si>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</si>
  <si>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</si>
  <si>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</si>
  <si>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</si>
  <si>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</si>
  <si>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</si>
  <si>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</si>
  <si>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</si>
  <si>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</si>
  <si>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</si>
  <si>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</si>
  <si>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</si>
  <si>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</si>
  <si>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</si>
  <si>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</si>
  <si>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</si>
  <si>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</si>
  <si>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</si>
  <si>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</si>
  <si>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</si>
  <si>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</si>
  <si>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</si>
  <si>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</si>
  <si>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</si>
  <si>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</si>
  <si>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</si>
  <si>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</si>
  <si>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</si>
  <si>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</si>
  <si>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</si>
  <si>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</si>
  <si>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</si>
  <si>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</si>
  <si>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</si>
  <si>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</si>
  <si>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</si>
  <si>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</si>
  <si>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</si>
  <si>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</si>
  <si>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</si>
  <si>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</si>
  <si>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</si>
  <si>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</si>
  <si>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</si>
  <si>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</si>
  <si>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</si>
  <si>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</si>
  <si>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</si>
  <si>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</si>
  <si>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</si>
  <si>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</si>
  <si>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</si>
  <si>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</si>
  <si>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</si>
  <si>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</si>
  <si>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</si>
  <si>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</si>
  <si>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</si>
  <si>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</si>
  <si>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</si>
  <si>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</si>
  <si>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</si>
  <si>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</si>
  <si>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</si>
  <si>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</si>
  <si>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</si>
  <si>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</si>
  <si>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</si>
  <si>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</si>
  <si>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</si>
  <si>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</si>
  <si>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</si>
  <si>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</si>
  <si>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</si>
  <si>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</si>
  <si>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</si>
  <si>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</si>
  <si>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</si>
  <si>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</si>
  <si>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</si>
  <si>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</si>
  <si>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</si>
  <si>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</si>
  <si>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</si>
  <si>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</si>
  <si>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</si>
  <si>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</si>
  <si>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</si>
  <si>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</si>
  <si>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</si>
  <si>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</si>
  <si>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</si>
  <si>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</si>
  <si>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</si>
  <si>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</si>
  <si>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</si>
  <si>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</si>
  <si>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</si>
  <si>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</si>
  <si>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</si>
  <si>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</si>
  <si>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</si>
  <si>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</si>
  <si>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</si>
  <si>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</si>
  <si>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</si>
  <si>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</si>
  <si>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</si>
  <si>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</si>
  <si>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</si>
  <si>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</si>
  <si>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</si>
  <si>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</si>
  <si>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</si>
  <si>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</si>
  <si>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</si>
  <si>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</si>
  <si>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</si>
  <si>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</si>
  <si>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</si>
  <si>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</si>
  <si>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</si>
  <si>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</si>
  <si>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</si>
  <si>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</si>
  <si>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</si>
  <si>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</si>
  <si>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</si>
  <si>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</si>
  <si>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</si>
  <si>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</si>
  <si>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</si>
  <si>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</si>
  <si>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</si>
  <si>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</si>
  <si>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</si>
  <si>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</si>
  <si>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</si>
  <si>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</si>
  <si>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</si>
  <si>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</si>
  <si>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</si>
  <si>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</si>
  <si>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</si>
  <si>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</si>
  <si>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</si>
  <si>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</si>
  <si>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</si>
  <si>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</si>
  <si>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</si>
  <si>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</si>
  <si>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</si>
  <si>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</si>
  <si>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</si>
  <si>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</si>
  <si>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</si>
  <si>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</si>
  <si>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</si>
  <si>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</si>
  <si>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</si>
  <si>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</si>
  <si>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</si>
  <si>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</si>
  <si>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</si>
  <si>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</si>
  <si>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</si>
  <si>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</si>
  <si>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</si>
  <si>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</si>
  <si>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</si>
  <si>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</si>
  <si>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</si>
  <si>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</si>
  <si>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</si>
  <si>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</si>
  <si>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</si>
  <si>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</si>
  <si>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</si>
  <si>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</si>
  <si>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</si>
  <si>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</si>
  <si>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</si>
  <si>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</si>
  <si>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</si>
  <si>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</si>
  <si>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</si>
  <si>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</si>
  <si>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</si>
  <si>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</si>
  <si>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</si>
  <si>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</si>
  <si>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</si>
  <si>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</si>
  <si>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</si>
  <si>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</si>
  <si>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</si>
  <si>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</si>
  <si>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</si>
  <si>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</si>
  <si>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</si>
  <si>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</si>
  <si>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</si>
  <si>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</si>
  <si>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</si>
  <si>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</si>
  <si>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</si>
  <si>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</si>
  <si>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</si>
  <si>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</si>
  <si>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</si>
  <si>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</si>
  <si>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</si>
  <si>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</si>
  <si>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</si>
  <si>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</si>
  <si>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</si>
  <si>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</si>
  <si>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</si>
  <si>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</si>
  <si>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</si>
  <si>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</si>
  <si>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</si>
  <si>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</si>
  <si>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</si>
  <si>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</si>
  <si>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</si>
  <si>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</si>
  <si>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</si>
  <si>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</si>
  <si>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</si>
  <si>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</si>
  <si>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</si>
  <si>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</si>
  <si>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</si>
  <si>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</si>
  <si>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</si>
  <si>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</si>
  <si>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</si>
  <si>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</si>
  <si>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</si>
  <si>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</si>
  <si>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</si>
  <si>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</si>
  <si>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</si>
  <si>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</si>
  <si>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</si>
  <si>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</si>
  <si>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</si>
  <si>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</si>
  <si>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</si>
  <si>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</si>
  <si>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</si>
  <si>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</si>
  <si>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</si>
  <si>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</si>
  <si>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</si>
  <si>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</si>
  <si>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</si>
  <si>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</si>
  <si>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</si>
  <si>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</si>
  <si>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</si>
  <si>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</si>
  <si>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</si>
  <si>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</si>
  <si>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</si>
  <si>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</si>
  <si>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</si>
  <si>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</si>
  <si>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</si>
  <si>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</si>
  <si>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</si>
  <si>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</si>
  <si>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</si>
  <si>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</si>
  <si>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</si>
  <si>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</si>
  <si>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</si>
  <si>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</si>
  <si>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</si>
  <si>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</si>
  <si>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</si>
  <si>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</si>
  <si>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</si>
  <si>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</si>
  <si>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</si>
  <si>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</si>
  <si>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</si>
  <si>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</si>
  <si>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</si>
  <si>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</si>
  <si>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</si>
  <si>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</si>
  <si>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</si>
  <si>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</si>
  <si>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</si>
  <si>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</si>
  <si>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</si>
  <si>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</si>
  <si>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</si>
  <si>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</si>
  <si>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</si>
  <si>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</si>
  <si>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</si>
  <si>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</si>
  <si>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</si>
  <si>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</si>
  <si>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</si>
  <si>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</si>
  <si>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</si>
  <si>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</si>
  <si>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</si>
  <si>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</si>
  <si>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</si>
  <si>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</si>
  <si>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</si>
  <si>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</si>
  <si>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</si>
  <si>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</si>
  <si>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</si>
  <si>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</si>
  <si>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</si>
  <si>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</si>
  <si>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</si>
  <si>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</si>
  <si>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</si>
  <si>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</si>
  <si>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</si>
  <si>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</si>
  <si>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</si>
  <si>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</si>
  <si>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</si>
  <si>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</si>
  <si>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</si>
  <si>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</si>
  <si>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</si>
  <si>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</si>
  <si>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</si>
  <si>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</si>
  <si>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</si>
  <si>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</si>
  <si>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</si>
  <si>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</si>
  <si>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</si>
  <si>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</si>
  <si>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</si>
  <si>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</si>
  <si>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</si>
  <si>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</si>
  <si>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</si>
  <si>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</si>
  <si>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</si>
  <si>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</si>
  <si>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</si>
  <si>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</si>
  <si>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</si>
  <si>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</si>
  <si>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</si>
  <si>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</si>
  <si>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</si>
  <si>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</si>
  <si>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</si>
  <si>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</si>
  <si>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</si>
  <si>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</si>
  <si>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</si>
  <si>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</si>
  <si>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</si>
  <si>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</si>
  <si>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</si>
  <si>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</si>
  <si>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</si>
  <si>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</si>
  <si>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</si>
  <si>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</si>
  <si>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</si>
  <si>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</si>
  <si>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</si>
  <si>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</si>
  <si>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</si>
  <si>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</si>
  <si>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</si>
  <si>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</si>
  <si>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</si>
  <si>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</si>
  <si>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</si>
  <si>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</si>
  <si>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</si>
  <si>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</si>
  <si>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</si>
  <si>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</si>
  <si>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</si>
  <si>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</si>
  <si>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</si>
  <si>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</si>
  <si>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</si>
  <si>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</si>
  <si>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</si>
  <si>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</si>
  <si>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</si>
  <si>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</si>
  <si>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</si>
  <si>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</si>
  <si>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</si>
  <si>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</si>
  <si>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</si>
  <si>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</si>
  <si>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</si>
  <si>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</si>
  <si>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</si>
  <si>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</si>
  <si>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</si>
  <si>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</si>
  <si>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</si>
  <si>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</si>
  <si>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</si>
  <si>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</si>
  <si>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</si>
  <si>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</si>
  <si>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</si>
  <si>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</si>
  <si>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</si>
  <si>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</si>
  <si>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</si>
  <si>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</si>
  <si>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</si>
  <si>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</si>
  <si>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</si>
  <si>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</si>
  <si>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</si>
  <si>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</si>
  <si>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</si>
  <si>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</si>
  <si>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</si>
  <si>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</si>
  <si>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</si>
  <si>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</si>
  <si>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</si>
  <si>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</si>
  <si>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</si>
  <si>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</si>
  <si>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</si>
  <si>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</si>
  <si>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</si>
  <si>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</si>
  <si>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</si>
  <si>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</si>
  <si>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</si>
  <si>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</si>
  <si>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</si>
  <si>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</si>
  <si>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</si>
  <si>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</si>
  <si>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</si>
  <si>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</si>
  <si>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</si>
  <si>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</si>
  <si>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</si>
  <si>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</si>
  <si>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</si>
  <si>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</si>
  <si>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</si>
  <si>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</si>
  <si>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</si>
  <si>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</si>
  <si>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</si>
  <si>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</si>
  <si>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</si>
  <si>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</si>
  <si>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</si>
  <si>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</si>
  <si>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</si>
  <si>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</si>
  <si>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</si>
  <si>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</si>
  <si>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</si>
  <si>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</si>
  <si>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</si>
  <si>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</si>
  <si>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</si>
  <si>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</si>
  <si>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</si>
  <si>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</si>
  <si>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</si>
  <si>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</si>
  <si>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</si>
  <si>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</si>
  <si>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</si>
  <si>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</si>
  <si>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</si>
  <si>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</si>
  <si>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</si>
  <si>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</si>
  <si>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</si>
  <si>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</si>
  <si>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</si>
  <si>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</si>
  <si>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</si>
  <si>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</si>
  <si>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</si>
  <si>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</si>
  <si>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</si>
  <si>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</si>
  <si>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</si>
  <si>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</si>
  <si>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</si>
  <si>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</si>
  <si>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</si>
  <si>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</si>
  <si>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</si>
  <si>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</si>
  <si>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</si>
  <si>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</si>
  <si>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</si>
  <si>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</si>
  <si>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</si>
  <si>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</si>
  <si>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</si>
  <si>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</si>
  <si>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</si>
  <si>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</si>
  <si>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</si>
  <si>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</si>
  <si>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</si>
  <si>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</si>
  <si>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</si>
  <si>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</si>
  <si>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</si>
  <si>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</si>
  <si>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</si>
  <si>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</si>
  <si>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</si>
  <si>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</si>
  <si>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</si>
  <si>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</si>
  <si>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</si>
  <si>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</si>
  <si>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</si>
  <si>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</si>
  <si>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</si>
  <si>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</si>
  <si>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</si>
  <si>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</si>
  <si>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</si>
  <si>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</si>
  <si>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</si>
  <si>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</si>
  <si>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</si>
  <si>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</si>
  <si>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</si>
  <si>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</si>
  <si>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</si>
  <si>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</si>
  <si>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</si>
  <si>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</si>
  <si>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</si>
  <si>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</si>
  <si>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</si>
  <si>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</si>
  <si>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</si>
  <si>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</si>
  <si>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</si>
  <si>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</si>
  <si>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</si>
  <si>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</si>
  <si>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</si>
  <si>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</si>
  <si>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</si>
  <si>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</si>
  <si>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</si>
  <si>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</si>
  <si>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</si>
  <si>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</si>
  <si>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</si>
  <si>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</si>
  <si>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</si>
  <si>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</si>
  <si>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</si>
  <si>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</si>
  <si>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</si>
  <si>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</si>
  <si>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</si>
  <si>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</si>
  <si>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</si>
  <si>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</si>
  <si>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</si>
  <si>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</si>
  <si>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</si>
  <si>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</si>
  <si>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</si>
  <si>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</si>
  <si>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</si>
  <si>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</si>
  <si>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</si>
  <si>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</si>
  <si>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</si>
  <si>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</si>
  <si>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</si>
  <si>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</si>
  <si>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</si>
  <si>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</si>
  <si>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</si>
  <si>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</si>
  <si>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</si>
  <si>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</si>
  <si>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</si>
  <si>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</si>
  <si>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</si>
  <si>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</si>
  <si>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</si>
  <si>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</si>
  <si>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</si>
  <si>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</si>
  <si>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</si>
  <si>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</si>
  <si>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</si>
  <si>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</si>
  <si>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</si>
  <si>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</si>
  <si>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</si>
  <si>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</si>
  <si>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</si>
  <si>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</si>
  <si>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</si>
  <si>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</si>
  <si>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</si>
  <si>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</si>
  <si>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</si>
  <si>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</si>
  <si>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</si>
  <si>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</si>
  <si>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</si>
  <si>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</si>
  <si>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</si>
  <si>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</si>
  <si>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</si>
  <si>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</si>
  <si>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</si>
  <si>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</si>
  <si>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</si>
  <si>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</si>
  <si>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</si>
  <si>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</si>
  <si>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</si>
  <si>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</si>
  <si>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</si>
  <si>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</si>
  <si>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</si>
  <si>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</si>
  <si>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</si>
  <si>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</si>
  <si>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</si>
  <si>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</si>
  <si>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</si>
  <si>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</si>
  <si>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</si>
  <si>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</si>
  <si>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</si>
  <si>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</si>
  <si>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</si>
  <si>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</si>
  <si>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</si>
  <si>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</si>
  <si>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</si>
  <si>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</si>
  <si>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</si>
  <si>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</si>
  <si>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</si>
  <si>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</si>
  <si>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</si>
  <si>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</si>
  <si>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</si>
  <si>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</si>
  <si>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</si>
  <si>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</si>
  <si>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</si>
  <si>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</si>
  <si>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</si>
  <si>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</si>
  <si>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</si>
  <si>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</si>
  <si>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</si>
  <si>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</si>
  <si>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</si>
  <si>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</si>
  <si>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</si>
  <si>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</si>
  <si>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</si>
  <si>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</si>
  <si>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</si>
  <si>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</si>
  <si>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</si>
  <si>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</si>
  <si>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</si>
  <si>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</si>
  <si>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</si>
  <si>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</si>
  <si>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</si>
  <si>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</si>
  <si>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</si>
  <si>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</si>
  <si>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</si>
  <si>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</si>
  <si>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</si>
  <si>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</si>
  <si>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</si>
  <si>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</si>
  <si>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</si>
  <si>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</si>
  <si>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</si>
  <si>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</si>
  <si>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</si>
  <si>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</si>
  <si>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</si>
  <si>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</si>
  <si>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</si>
  <si>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</si>
  <si>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</si>
  <si>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</si>
  <si>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</si>
  <si>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</si>
  <si>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</si>
  <si>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</si>
  <si>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</si>
  <si>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</si>
  <si>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</si>
  <si>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</si>
  <si>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</si>
  <si>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</si>
  <si>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</si>
  <si>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</si>
  <si>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</si>
  <si>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</si>
  <si>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</si>
  <si>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</si>
  <si>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</si>
  <si>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</si>
  <si>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</si>
  <si>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</si>
  <si>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</si>
  <si>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</si>
  <si>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</si>
  <si>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</si>
  <si>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</si>
  <si>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</si>
  <si>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</si>
  <si>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</si>
  <si>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</si>
  <si>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</si>
  <si>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</si>
  <si>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</si>
  <si>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</si>
  <si>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</si>
  <si>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</si>
  <si>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</si>
  <si>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</si>
  <si>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</si>
  <si>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</si>
  <si>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</si>
  <si>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</si>
  <si>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</si>
  <si>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</si>
  <si>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</si>
  <si>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</si>
  <si>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</si>
  <si>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</si>
  <si>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</si>
  <si>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</si>
  <si>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</si>
  <si>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</si>
  <si>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</si>
  <si>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</si>
  <si>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</si>
  <si>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</si>
  <si>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</si>
  <si>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</si>
  <si>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</si>
  <si>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</si>
  <si>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</si>
  <si>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</si>
  <si>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</si>
  <si>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</si>
  <si>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</si>
  <si>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</si>
  <si>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</si>
  <si>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</si>
  <si>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</si>
  <si>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</si>
  <si>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</si>
  <si>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</si>
  <si>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</si>
  <si>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</si>
  <si>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</si>
  <si>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</si>
  <si>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</si>
  <si>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</si>
  <si>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</si>
  <si>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</si>
  <si>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</si>
  <si>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</si>
  <si>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</si>
  <si>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</si>
  <si>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</si>
  <si>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</si>
  <si>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</si>
  <si>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</si>
  <si>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</si>
  <si>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</si>
  <si>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</si>
  <si>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</si>
  <si>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</si>
  <si>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</si>
  <si>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</si>
  <si>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</si>
  <si>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</si>
  <si>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</si>
  <si>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</si>
  <si>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</si>
  <si>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</si>
  <si>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</si>
  <si>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</si>
  <si>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</si>
  <si>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</si>
  <si>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</si>
  <si>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</si>
  <si>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</si>
  <si>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</si>
  <si>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</si>
  <si>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</si>
  <si>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</si>
  <si>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</si>
  <si>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</si>
  <si>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</si>
  <si>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</si>
  <si>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</si>
  <si>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</si>
  <si>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</si>
  <si>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</si>
  <si>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</si>
  <si>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</si>
  <si>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</si>
  <si>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</si>
  <si>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</si>
  <si>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</si>
  <si>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</si>
  <si>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</si>
  <si>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</si>
  <si>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</si>
  <si>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</si>
  <si>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</si>
  <si>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</si>
  <si>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</si>
  <si>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</si>
  <si>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</si>
  <si>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</si>
  <si>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</si>
  <si>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</si>
  <si>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</si>
  <si>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</si>
  <si>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</si>
  <si>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</si>
  <si>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</si>
  <si>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</si>
  <si>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</si>
  <si>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</si>
  <si>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</si>
  <si>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</si>
  <si>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</si>
  <si>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</si>
  <si>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</si>
  <si>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</si>
  <si>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</si>
  <si>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</si>
  <si>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</si>
  <si>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</si>
  <si>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</si>
  <si>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</si>
  <si>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</si>
  <si>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</si>
  <si>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</si>
  <si>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</si>
  <si>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</si>
  <si>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</si>
  <si>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</si>
  <si>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</si>
  <si>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</si>
  <si>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</si>
  <si>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</si>
  <si>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</si>
  <si>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</si>
  <si>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</si>
  <si>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</si>
  <si>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</si>
  <si>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</si>
  <si>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</si>
  <si>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</si>
  <si>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</si>
  <si>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</si>
  <si>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</si>
  <si>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</si>
  <si>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</si>
  <si>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</si>
  <si>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</si>
  <si>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</si>
  <si>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</si>
  <si>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</si>
  <si>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</si>
  <si>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</si>
  <si>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</si>
  <si>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</si>
  <si>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</si>
  <si>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</si>
  <si>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</si>
  <si>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</si>
  <si>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</si>
  <si>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</si>
  <si>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</si>
  <si>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</si>
  <si>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</si>
  <si>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</si>
  <si>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</si>
  <si>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</si>
  <si>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</si>
  <si>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</si>
  <si>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</si>
  <si>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</si>
  <si>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</si>
  <si>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</si>
  <si>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</si>
  <si>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</si>
  <si>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</si>
  <si>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</si>
  <si>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</si>
  <si>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</si>
  <si>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</si>
  <si>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</si>
  <si>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</si>
  <si>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</si>
  <si>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</si>
  <si>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</si>
  <si>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</si>
  <si>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</si>
  <si>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</si>
  <si>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</si>
  <si>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</si>
  <si>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</si>
  <si>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</si>
  <si>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</si>
  <si>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</si>
  <si>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</si>
  <si>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</si>
  <si>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</si>
  <si>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</si>
  <si>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</si>
  <si>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</si>
  <si>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</si>
  <si>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</si>
  <si>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</si>
  <si>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</si>
  <si>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</si>
  <si>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</si>
  <si>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</si>
  <si>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</si>
  <si>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</si>
  <si>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</si>
  <si>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</si>
  <si>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</si>
  <si>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</si>
  <si>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</si>
  <si>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</si>
  <si>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</si>
  <si>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</si>
  <si>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</si>
  <si>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</si>
  <si>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</si>
  <si>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</si>
  <si>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</si>
  <si>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</si>
  <si>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</si>
  <si>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</si>
  <si>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</si>
  <si>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</si>
  <si>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</si>
  <si>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</si>
  <si>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</si>
  <si>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</si>
  <si>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</si>
  <si>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</si>
  <si>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</si>
  <si>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</si>
  <si>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</si>
  <si>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</si>
  <si>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</si>
  <si>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</si>
  <si>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</si>
  <si>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</si>
  <si>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</si>
  <si>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</si>
  <si>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</si>
  <si>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</si>
  <si>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</si>
  <si>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</si>
  <si>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</si>
  <si>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</si>
  <si>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</si>
  <si>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</si>
  <si>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</si>
  <si>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</si>
  <si>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</si>
  <si>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</si>
  <si>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</si>
  <si>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</si>
  <si>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</si>
  <si>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</si>
  <si>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</si>
  <si>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</si>
  <si>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</si>
  <si>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</si>
  <si>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</si>
  <si>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</si>
  <si>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</si>
  <si>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</si>
  <si>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</si>
  <si>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</si>
  <si>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</si>
  <si>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</si>
  <si>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</si>
  <si>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</si>
  <si>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</si>
  <si>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</si>
  <si>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</si>
  <si>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</si>
  <si>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</si>
  <si>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</si>
  <si>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</si>
  <si>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</si>
  <si>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</si>
  <si>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</si>
  <si>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</si>
  <si>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</si>
  <si>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</si>
  <si>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</si>
  <si>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</si>
  <si>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</si>
  <si>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</si>
  <si>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</si>
  <si>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</si>
  <si>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</si>
  <si>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</si>
  <si>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</si>
  <si>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</si>
  <si>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</si>
  <si>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</si>
  <si>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</si>
  <si>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</si>
  <si>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</si>
  <si>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</si>
  <si>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</si>
  <si>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</si>
  <si>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</si>
  <si>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</si>
  <si>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</si>
  <si>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</si>
  <si>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</si>
  <si>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</si>
  <si>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</si>
  <si>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</si>
  <si>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</si>
  <si>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</si>
  <si>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</si>
  <si>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</si>
  <si>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</si>
  <si>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</si>
  <si>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</si>
  <si>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</si>
  <si>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</si>
  <si>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</si>
  <si>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</si>
  <si>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</si>
  <si>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</si>
  <si>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</si>
  <si>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</si>
  <si>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</si>
  <si>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</si>
  <si>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</si>
  <si>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</si>
  <si>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</si>
  <si>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</si>
  <si>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</si>
  <si>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</si>
  <si>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</si>
  <si>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</si>
  <si>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</si>
  <si>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</si>
  <si>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</si>
  <si>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</si>
  <si>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</si>
  <si>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</si>
  <si>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</si>
  <si>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</si>
  <si>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</si>
  <si>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</si>
  <si>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</si>
  <si>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</si>
  <si>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</si>
  <si>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</si>
  <si>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</si>
  <si>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</si>
  <si>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</si>
  <si>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</si>
  <si>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</si>
  <si>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</si>
  <si>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</si>
  <si>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</si>
  <si>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</si>
  <si>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</si>
  <si>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</si>
  <si>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</si>
  <si>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</si>
  <si>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</si>
  <si>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</si>
  <si>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</si>
  <si>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</si>
  <si>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</si>
  <si>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</si>
  <si>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</si>
  <si>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</si>
  <si>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</si>
  <si>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</si>
  <si>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</si>
  <si>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</si>
  <si>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</si>
  <si>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</si>
  <si>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</si>
  <si>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</si>
  <si>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</si>
  <si>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</si>
  <si>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</si>
  <si>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</si>
  <si>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</si>
  <si>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</si>
  <si>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</si>
  <si>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</si>
  <si>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</si>
  <si>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</si>
  <si>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</si>
  <si>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</si>
  <si>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</si>
  <si>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</si>
  <si>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</si>
  <si>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</si>
  <si>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</si>
  <si>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</si>
  <si>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</si>
  <si>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</si>
  <si>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</si>
  <si>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</si>
  <si>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</si>
  <si>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</si>
  <si>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</si>
  <si>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</si>
  <si>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</si>
  <si>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</si>
  <si>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</si>
  <si>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</si>
  <si>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</si>
  <si>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</si>
  <si>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</si>
  <si>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</si>
  <si>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</si>
  <si>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</si>
  <si>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</si>
  <si>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</si>
  <si>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</si>
  <si>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</si>
  <si>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</si>
  <si>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</si>
  <si>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</si>
  <si>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</si>
  <si>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</si>
  <si>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</si>
  <si>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</si>
  <si>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</si>
  <si>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</si>
  <si>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</si>
  <si>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</si>
  <si>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</si>
  <si>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</si>
  <si>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</si>
  <si>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</si>
  <si>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</si>
  <si>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</si>
  <si>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</si>
  <si>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</si>
  <si>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</si>
  <si>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</si>
  <si>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</si>
  <si>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</si>
  <si>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</si>
  <si>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</si>
  <si>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</si>
  <si>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</si>
  <si>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</si>
  <si>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</si>
  <si>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</si>
  <si>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</si>
  <si>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</si>
  <si>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</si>
  <si>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</si>
  <si>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</si>
  <si>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</si>
  <si>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</si>
  <si>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</si>
  <si>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</si>
  <si>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</si>
  <si>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</si>
  <si>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</si>
  <si>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</si>
  <si>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</si>
  <si>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</si>
  <si>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</si>
  <si>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</si>
  <si>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</si>
  <si>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</si>
  <si>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</si>
  <si>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</si>
  <si>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</si>
  <si>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</si>
  <si>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</si>
  <si>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</si>
  <si>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</si>
  <si>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</si>
  <si>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</si>
  <si>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</si>
  <si>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</si>
  <si>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</si>
  <si>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</si>
  <si>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</si>
  <si>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</si>
  <si>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</si>
  <si>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</si>
  <si>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</si>
  <si>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</si>
  <si>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</si>
  <si>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</si>
  <si>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</si>
  <si>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</si>
  <si>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</si>
  <si>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</si>
  <si>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</si>
  <si>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</si>
  <si>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</si>
  <si>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</si>
  <si>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</si>
  <si>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</si>
  <si>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</si>
  <si>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</si>
  <si>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</si>
  <si>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</si>
  <si>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</si>
  <si>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</si>
  <si>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</si>
  <si>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</si>
  <si>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</si>
  <si>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</si>
  <si>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</si>
  <si>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</si>
  <si>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</si>
  <si>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</si>
  <si>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</si>
  <si>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</si>
  <si>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</si>
  <si>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</si>
  <si>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</si>
  <si>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</si>
  <si>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</si>
  <si>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</si>
  <si>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</si>
  <si>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</si>
  <si>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</si>
  <si>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</si>
  <si>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</si>
  <si>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</si>
  <si>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</si>
  <si>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</si>
  <si>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</si>
  <si>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</si>
  <si>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</si>
  <si>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</si>
  <si>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</si>
  <si>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</si>
  <si>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</si>
  <si>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</si>
  <si>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</si>
  <si>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</si>
  <si>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</si>
  <si>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</si>
  <si>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</si>
  <si>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</si>
  <si>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</si>
  <si>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</si>
  <si>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</si>
  <si>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</si>
  <si>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</si>
  <si>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</si>
  <si>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</si>
  <si>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</si>
  <si>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</si>
  <si>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</si>
  <si>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</si>
  <si>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</si>
  <si>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</si>
  <si>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</si>
  <si>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</si>
  <si>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</si>
  <si>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</si>
  <si>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</si>
  <si>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</si>
  <si>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</si>
  <si>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</si>
  <si>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</si>
  <si>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</si>
  <si>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</si>
  <si>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</si>
  <si>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</si>
  <si>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</si>
  <si>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</si>
  <si>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</si>
  <si>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</si>
  <si>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</si>
  <si>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</si>
  <si>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</si>
  <si>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</si>
  <si>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</si>
  <si>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</si>
  <si>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</si>
  <si>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</si>
  <si>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</si>
  <si>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</si>
  <si>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</si>
  <si>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</si>
  <si>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</si>
  <si>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</si>
  <si>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</si>
  <si>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</si>
  <si>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</si>
  <si>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</si>
  <si>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</si>
  <si>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</si>
  <si>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</si>
  <si>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</si>
  <si>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</si>
  <si>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</si>
  <si>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</si>
  <si>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</si>
  <si>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</si>
  <si>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</si>
  <si>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</si>
  <si>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</si>
  <si>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</si>
  <si>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</si>
  <si>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</si>
  <si>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</si>
  <si>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</si>
  <si>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</si>
  <si>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</si>
  <si>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</si>
  <si>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</si>
  <si>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</si>
  <si>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</si>
  <si>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</si>
  <si>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</si>
  <si>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</si>
  <si>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</si>
  <si>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</si>
  <si>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</si>
  <si>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</si>
  <si>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</si>
  <si>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</si>
  <si>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</si>
  <si>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</si>
  <si>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</si>
  <si>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</si>
  <si>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</si>
  <si>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</si>
  <si>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</si>
  <si>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</si>
  <si>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</si>
  <si>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</si>
  <si>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</si>
  <si>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</si>
  <si>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</si>
  <si>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</si>
  <si>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</si>
  <si>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</si>
  <si>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</si>
  <si>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</si>
  <si>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</si>
  <si>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</si>
  <si>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</si>
  <si>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</si>
  <si>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</si>
  <si>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</si>
  <si>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</si>
  <si>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</si>
  <si>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</si>
  <si>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</si>
  <si>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</si>
  <si>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</si>
  <si>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</si>
  <si>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</si>
  <si>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</si>
  <si>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</si>
  <si>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</si>
  <si>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</si>
  <si>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</si>
  <si>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</si>
  <si>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</si>
  <si>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</si>
  <si>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</si>
  <si>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</si>
  <si>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</si>
  <si>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</si>
  <si>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</si>
  <si>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</si>
  <si>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</si>
  <si>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</si>
  <si>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</si>
  <si>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</si>
  <si>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</si>
  <si>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</si>
  <si>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</si>
  <si>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</si>
  <si>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</si>
  <si>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</si>
  <si>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</si>
  <si>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</si>
  <si>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</si>
  <si>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</si>
  <si>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</si>
  <si>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</si>
  <si>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</si>
  <si>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</si>
  <si>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</si>
  <si>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</si>
  <si>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</si>
  <si>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</si>
  <si>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</si>
  <si>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</si>
  <si>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</si>
  <si>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</si>
  <si>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</si>
  <si>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</si>
  <si>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</si>
  <si>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</si>
  <si>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</si>
  <si>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</si>
  <si>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</si>
  <si>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</si>
  <si>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</si>
  <si>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</si>
  <si>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</si>
  <si>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</si>
  <si>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</si>
  <si>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</si>
  <si>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</si>
  <si>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</si>
  <si>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</si>
  <si>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</si>
  <si>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</si>
  <si>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</si>
  <si>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</si>
  <si>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</si>
  <si>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</si>
  <si>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</si>
  <si>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</si>
  <si>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</si>
  <si>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</si>
  <si>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</si>
  <si>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</si>
  <si>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</si>
  <si>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</si>
  <si>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</si>
  <si>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</si>
  <si>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</si>
  <si>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</si>
  <si>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</si>
  <si>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</si>
  <si>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</si>
  <si>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</si>
  <si>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</si>
  <si>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</si>
  <si>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</si>
  <si>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</si>
  <si>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</si>
  <si>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</si>
  <si>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</si>
  <si>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</si>
  <si>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</si>
  <si>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</si>
  <si>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</si>
  <si>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</si>
  <si>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</si>
  <si>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</si>
  <si>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</si>
  <si>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</si>
  <si>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</si>
  <si>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</si>
  <si>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</si>
  <si>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</si>
  <si>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</si>
  <si>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</si>
  <si>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</si>
  <si>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</si>
  <si>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</si>
  <si>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</si>
  <si>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</si>
  <si>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</si>
  <si>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</si>
  <si>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</si>
  <si>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</si>
  <si>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</si>
  <si>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</si>
  <si>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</si>
  <si>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</si>
  <si>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</si>
  <si>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</si>
  <si>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</si>
  <si>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</si>
  <si>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</si>
  <si>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</si>
  <si>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</si>
  <si>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</si>
  <si>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</si>
  <si>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</si>
  <si>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</si>
  <si>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</si>
  <si>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</si>
  <si>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</si>
  <si>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</si>
  <si>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</si>
  <si>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</si>
  <si>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</si>
  <si>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</si>
  <si>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</si>
  <si>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</si>
  <si>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</si>
  <si>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</si>
  <si>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</si>
  <si>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</si>
  <si>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</si>
  <si>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</si>
  <si>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</si>
  <si>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</si>
  <si>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</si>
  <si>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</si>
  <si>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</si>
  <si>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</si>
  <si>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</si>
  <si>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</si>
  <si>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</si>
  <si>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</si>
  <si>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</si>
  <si>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</si>
  <si>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</si>
  <si>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</si>
  <si>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</si>
  <si>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</si>
  <si>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</si>
  <si>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</si>
  <si>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</si>
  <si>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</si>
  <si>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</si>
  <si>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</si>
  <si>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</si>
  <si>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</si>
  <si>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</si>
  <si>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</si>
  <si>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</si>
  <si>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</si>
  <si>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</si>
  <si>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</si>
  <si>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</si>
  <si>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</si>
  <si>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</si>
  <si>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</si>
  <si>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</si>
  <si>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</si>
  <si>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</si>
  <si>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</si>
  <si>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</si>
  <si>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</si>
  <si>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</si>
  <si>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</si>
  <si>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</si>
  <si>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</si>
  <si>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</si>
  <si>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</si>
  <si>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</si>
  <si>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</si>
  <si>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</si>
  <si>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</si>
  <si>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</si>
  <si>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</si>
  <si>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</si>
  <si>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</si>
  <si>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</si>
  <si>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</si>
  <si>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</si>
  <si>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</si>
  <si>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</si>
  <si>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</si>
  <si>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</si>
  <si>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</si>
  <si>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</si>
  <si>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</si>
  <si>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</si>
  <si>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</si>
  <si>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</si>
  <si>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</si>
  <si>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</si>
  <si>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</si>
  <si>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</si>
  <si>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</si>
  <si>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</si>
  <si>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</si>
  <si>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</si>
  <si>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</si>
  <si>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</si>
  <si>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</si>
  <si>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</si>
  <si>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</si>
  <si>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</si>
  <si>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</si>
  <si>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</si>
  <si>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</si>
  <si>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</si>
  <si>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</si>
  <si>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</si>
  <si>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</si>
  <si>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</si>
  <si>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</si>
  <si>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</si>
  <si>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</si>
  <si>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</si>
  <si>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</si>
  <si>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</si>
  <si>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</si>
  <si>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</si>
  <si>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</si>
  <si>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</si>
  <si>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</si>
  <si>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</si>
  <si>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</si>
  <si>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</si>
  <si>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</si>
  <si>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</si>
  <si>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</si>
  <si>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</si>
  <si>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</si>
  <si>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</si>
  <si>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</si>
  <si>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</si>
  <si>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</si>
  <si>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</si>
  <si>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</si>
  <si>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</si>
  <si>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</si>
  <si>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</si>
  <si>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</si>
  <si>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</si>
  <si>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</si>
  <si>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</si>
  <si>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</si>
  <si>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</si>
  <si>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</si>
  <si>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</si>
  <si>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</si>
  <si>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</si>
  <si>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</si>
  <si>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</si>
  <si>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</si>
  <si>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</si>
  <si>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</si>
  <si>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</si>
  <si>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</si>
  <si>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</si>
  <si>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</si>
  <si>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</si>
  <si>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</si>
  <si>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</si>
  <si>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</si>
  <si>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</si>
  <si>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</si>
  <si>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</si>
  <si>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</si>
  <si>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</si>
  <si>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</si>
  <si>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</si>
  <si>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</si>
  <si>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</si>
  <si>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</si>
  <si>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</si>
  <si>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</si>
  <si>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</si>
  <si>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</si>
  <si>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</si>
  <si>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</si>
  <si>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</si>
  <si>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</si>
  <si>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</si>
  <si>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</si>
  <si>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</si>
  <si>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</si>
  <si>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</si>
  <si>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</si>
  <si>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</si>
  <si>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</si>
  <si>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</si>
  <si>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</si>
  <si>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</si>
  <si>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</si>
  <si>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</si>
  <si>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</si>
  <si>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</si>
  <si>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</si>
  <si>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</si>
  <si>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</si>
  <si>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</si>
  <si>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</si>
  <si>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</si>
  <si>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</si>
  <si>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</si>
  <si>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</si>
  <si>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</si>
  <si>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</si>
  <si>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</si>
  <si>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</si>
  <si>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</si>
  <si>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</si>
  <si>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</si>
  <si>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</si>
  <si>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</si>
  <si>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</si>
  <si>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</si>
  <si>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</si>
  <si>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</si>
  <si>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</si>
  <si>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</si>
  <si>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</si>
  <si>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</si>
  <si>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</si>
  <si>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</si>
  <si>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</si>
  <si>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</si>
  <si>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</si>
  <si>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</si>
  <si>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</si>
  <si>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</si>
  <si>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</si>
  <si>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</si>
  <si>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</si>
  <si>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</si>
  <si>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</si>
  <si>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</si>
  <si>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</si>
  <si>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</si>
  <si>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</si>
  <si>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</si>
  <si>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</si>
  <si>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</si>
  <si>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</si>
  <si>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</si>
  <si>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</si>
  <si>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</si>
  <si>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</si>
  <si>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</si>
  <si>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</si>
  <si>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</si>
  <si>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</si>
  <si>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</si>
  <si>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</si>
  <si>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</si>
  <si>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</si>
  <si>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</si>
  <si>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</si>
  <si>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</si>
  <si>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</si>
  <si>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</si>
  <si>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</si>
  <si>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</si>
  <si>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</si>
  <si>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</si>
  <si>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</si>
  <si>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</si>
  <si>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</si>
  <si>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</si>
  <si>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</si>
  <si>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</si>
  <si>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</si>
  <si>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</si>
  <si>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</si>
  <si>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</si>
  <si>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</si>
  <si>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</si>
  <si>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</si>
  <si>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</si>
  <si>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</si>
  <si>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</si>
  <si>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</si>
  <si>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</si>
  <si>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</si>
  <si>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</si>
  <si>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</si>
  <si>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</si>
  <si>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</si>
  <si>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</si>
  <si>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</si>
  <si>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</si>
  <si>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</si>
  <si>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</si>
  <si>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</si>
  <si>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</si>
  <si>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</si>
  <si>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</si>
  <si>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</si>
  <si>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</si>
  <si>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</si>
  <si>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</si>
  <si>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</si>
  <si>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</si>
  <si>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</si>
  <si>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</si>
  <si>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</si>
  <si>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</si>
  <si>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</si>
  <si>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</si>
  <si>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</si>
  <si>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</si>
  <si>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</si>
  <si>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</si>
  <si>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</si>
  <si>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</si>
  <si>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</si>
  <si>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</si>
  <si>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</si>
  <si>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</si>
  <si>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</si>
  <si>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</si>
  <si>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</si>
  <si>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</si>
  <si>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</si>
  <si>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</si>
  <si>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</si>
  <si>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</si>
  <si>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</si>
  <si>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</si>
  <si>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</si>
  <si>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</si>
  <si>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</si>
  <si>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</si>
  <si>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</si>
  <si>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</si>
  <si>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</si>
  <si>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</si>
  <si>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</si>
  <si>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</si>
  <si>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</si>
  <si>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</si>
  <si>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</si>
  <si>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</si>
  <si>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</si>
  <si>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</si>
  <si>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</si>
  <si>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</si>
  <si>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</si>
  <si>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</si>
  <si>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</si>
  <si>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</si>
  <si>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</si>
  <si>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</si>
  <si>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</si>
  <si>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</si>
  <si>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</si>
  <si>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</si>
  <si>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</si>
  <si>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</si>
  <si>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</si>
  <si>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</si>
  <si>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</si>
  <si>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</si>
  <si>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</si>
  <si>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</si>
  <si>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</si>
  <si>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</si>
  <si>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</si>
  <si>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</si>
  <si>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</si>
  <si>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</si>
  <si>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</si>
  <si>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</si>
  <si>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</si>
  <si>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</si>
  <si>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</si>
  <si>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</si>
  <si>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</si>
  <si>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</si>
  <si>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</si>
  <si>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</si>
  <si>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</si>
  <si>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</si>
  <si>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</si>
  <si>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</si>
  <si>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</si>
  <si>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</si>
  <si>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</si>
  <si>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</si>
  <si>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</si>
  <si>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</si>
  <si>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</si>
  <si>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</si>
  <si>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</si>
  <si>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</si>
  <si>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</si>
  <si>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</si>
  <si>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</si>
  <si>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</si>
  <si>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</si>
  <si>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</si>
  <si>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</si>
  <si>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</si>
  <si>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</si>
  <si>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</si>
  <si>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</si>
  <si>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</si>
  <si>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</si>
  <si>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</si>
  <si>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</si>
  <si>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</si>
  <si>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</si>
  <si>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</si>
  <si>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</si>
  <si>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</si>
  <si>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</si>
  <si>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</si>
  <si>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</si>
  <si>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</si>
  <si>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</si>
  <si>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</si>
  <si>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</si>
  <si>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</si>
  <si>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</si>
  <si>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</si>
  <si>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</si>
  <si>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</si>
  <si>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</si>
  <si>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</si>
  <si>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</si>
  <si>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</si>
  <si>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</si>
  <si>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</si>
  <si>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</si>
  <si>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</si>
  <si>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</si>
  <si>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</si>
  <si>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</si>
  <si>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</si>
  <si>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</si>
  <si>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</si>
  <si>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</si>
  <si>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</si>
  <si>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</si>
  <si>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</si>
  <si>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</si>
  <si>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</si>
  <si>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</si>
  <si>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</si>
  <si>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</si>
  <si>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</si>
  <si>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</si>
  <si>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</si>
  <si>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</si>
  <si>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</si>
  <si>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</si>
  <si>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</si>
  <si>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</si>
  <si>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</si>
  <si>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</si>
  <si>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</si>
  <si>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</si>
  <si>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</si>
  <si>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</si>
  <si>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</si>
  <si>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</si>
  <si>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</si>
  <si>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</si>
  <si>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</si>
  <si>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</si>
  <si>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</si>
  <si>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</si>
  <si>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</si>
  <si>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</si>
  <si>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</si>
  <si>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</si>
  <si>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</si>
  <si>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</si>
  <si>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</si>
  <si>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</si>
  <si>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</si>
  <si>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</si>
  <si>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</si>
  <si>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</si>
  <si>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</si>
  <si>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</si>
  <si>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</si>
  <si>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</si>
  <si>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</si>
  <si>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</si>
  <si>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</si>
  <si>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</si>
  <si>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</si>
  <si>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</si>
  <si>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</si>
  <si>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</si>
  <si>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</si>
  <si>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</si>
  <si>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</si>
  <si>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</si>
  <si>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</si>
  <si>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</si>
  <si>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</si>
  <si>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</si>
  <si>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</si>
  <si>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</si>
  <si>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</si>
  <si>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</si>
  <si>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</si>
  <si>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</si>
  <si>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</si>
  <si>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</si>
  <si>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</si>
  <si>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</si>
  <si>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</si>
  <si>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</si>
  <si>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</si>
  <si>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</si>
  <si>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</si>
  <si>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</si>
  <si>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</si>
  <si>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</si>
  <si>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</si>
  <si>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</si>
  <si>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</si>
  <si>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</si>
  <si>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</si>
  <si>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</si>
  <si>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</si>
  <si>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</si>
  <si>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</si>
  <si>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</si>
  <si>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</si>
  <si>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</si>
  <si>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</si>
  <si>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</si>
  <si>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</si>
  <si>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</si>
  <si>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</si>
  <si>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</si>
  <si>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</si>
  <si>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</si>
  <si>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</si>
  <si>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</si>
  <si>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</si>
  <si>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</si>
  <si>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</si>
  <si>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</si>
  <si>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</si>
  <si>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</si>
  <si>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</si>
  <si>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</si>
  <si>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</si>
  <si>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</si>
  <si>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</si>
  <si>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</si>
  <si>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</si>
  <si>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</si>
  <si>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</si>
  <si>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</si>
  <si>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</si>
  <si>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</si>
  <si>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</si>
  <si>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</si>
  <si>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</si>
  <si>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</si>
  <si>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</si>
  <si>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</si>
  <si>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</si>
  <si>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</si>
  <si>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</si>
  <si>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</si>
  <si>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</si>
  <si>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</si>
  <si>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</si>
  <si>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</si>
  <si>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</si>
  <si>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</si>
  <si>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</si>
  <si>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</si>
  <si>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</si>
  <si>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</si>
  <si>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</si>
  <si>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</si>
  <si>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</si>
  <si>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</si>
  <si>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</si>
  <si>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</si>
  <si>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</si>
  <si>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</si>
  <si>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</si>
  <si>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</si>
  <si>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</si>
  <si>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</si>
  <si>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</si>
  <si>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</si>
  <si>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</si>
  <si>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</si>
  <si>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</si>
  <si>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</si>
  <si>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</si>
  <si>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</si>
  <si>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</si>
  <si>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</si>
  <si>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</si>
  <si>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</si>
  <si>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</si>
  <si>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</si>
  <si>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</si>
  <si>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</si>
  <si>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</si>
  <si>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</si>
  <si>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</si>
  <si>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</si>
  <si>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</si>
  <si>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</si>
  <si>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</si>
  <si>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</si>
  <si>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</si>
  <si>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</si>
  <si>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</si>
  <si>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</si>
  <si>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</si>
  <si>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</si>
  <si>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</si>
  <si>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</si>
  <si>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</si>
  <si>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</si>
  <si>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</si>
  <si>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</si>
  <si>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</si>
  <si>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</si>
  <si>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</si>
  <si>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</si>
  <si>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</si>
  <si>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</si>
  <si>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</si>
  <si>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</si>
  <si>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</si>
  <si>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</si>
  <si>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</si>
  <si>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</si>
  <si>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</si>
  <si>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</si>
  <si>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</si>
  <si>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</si>
  <si>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</si>
  <si>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</si>
  <si>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</si>
  <si>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</si>
  <si>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</si>
  <si>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</si>
  <si>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</si>
  <si>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</si>
  <si>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</si>
  <si>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</si>
  <si>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</si>
  <si>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</si>
  <si>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</si>
  <si>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</si>
  <si>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</si>
  <si>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</si>
  <si>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</si>
  <si>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</si>
  <si>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</si>
  <si>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</si>
  <si>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</si>
  <si>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</si>
  <si>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</si>
  <si>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</si>
  <si>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</si>
  <si>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</si>
  <si>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</si>
  <si>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</si>
  <si>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</si>
  <si>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</si>
  <si>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</si>
  <si>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</si>
  <si>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</si>
  <si>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</si>
  <si>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</si>
  <si>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</si>
  <si>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</si>
  <si>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</si>
  <si>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</si>
  <si>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</si>
  <si>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</si>
  <si>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</si>
  <si>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</si>
  <si>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</si>
  <si>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</si>
  <si>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</si>
  <si>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</si>
  <si>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</si>
  <si>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</si>
  <si>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</si>
  <si>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</si>
  <si>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</si>
  <si>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</si>
  <si>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</si>
  <si>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</si>
  <si>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</si>
  <si>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</si>
  <si>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</si>
  <si>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</si>
  <si>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</si>
  <si>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</si>
  <si>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</si>
  <si>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</si>
  <si>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</si>
  <si>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</si>
  <si>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</si>
  <si>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</si>
  <si>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</si>
  <si>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</si>
  <si>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</si>
  <si>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</si>
  <si>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</si>
  <si>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</si>
  <si>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</si>
  <si>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</si>
  <si>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</si>
  <si>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</si>
  <si>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</si>
  <si>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</si>
  <si>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</si>
  <si>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</si>
  <si>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</si>
  <si>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</si>
  <si>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</si>
  <si>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</si>
  <si>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</si>
  <si>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</si>
  <si>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</si>
  <si>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</si>
  <si>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</si>
  <si>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</si>
  <si>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</si>
  <si>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</si>
  <si>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</si>
  <si>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</si>
  <si>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</si>
  <si>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</si>
  <si>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</si>
  <si>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</si>
  <si>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</si>
  <si>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</si>
  <si>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</si>
  <si>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</si>
  <si>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</si>
  <si>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</si>
  <si>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</si>
  <si>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</si>
  <si>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</si>
  <si>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</si>
  <si>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</si>
  <si>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</si>
  <si>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</si>
  <si>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</si>
  <si>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</si>
  <si>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</si>
  <si>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</si>
  <si>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</si>
  <si>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</si>
  <si>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</si>
  <si>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</si>
  <si>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</si>
  <si>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</si>
  <si>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</si>
  <si>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</si>
  <si>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</si>
  <si>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</si>
  <si>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</si>
  <si>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</si>
  <si>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</si>
  <si>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</si>
  <si>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</si>
  <si>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</si>
  <si>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</si>
  <si>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</si>
  <si>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</si>
  <si>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</si>
  <si>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</si>
  <si>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</si>
  <si>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</si>
  <si>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</si>
  <si>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</si>
  <si>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</si>
  <si>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</si>
  <si>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</si>
  <si>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</si>
  <si>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</si>
  <si>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</si>
  <si>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</si>
  <si>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</si>
  <si>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</si>
  <si>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</si>
  <si>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</si>
  <si>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</si>
  <si>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</si>
  <si>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</si>
  <si>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</si>
  <si>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</si>
  <si>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</si>
  <si>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</si>
  <si>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</si>
  <si>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</si>
  <si>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</si>
  <si>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</si>
  <si>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</si>
  <si>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</si>
  <si>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</si>
  <si>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</si>
  <si>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</si>
  <si>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</si>
  <si>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</si>
  <si>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</si>
  <si>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</si>
  <si>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</si>
  <si>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</si>
  <si>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</si>
  <si>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</si>
  <si>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</si>
  <si>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</si>
  <si>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</si>
  <si>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</si>
  <si>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</si>
  <si>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</si>
  <si>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</si>
  <si>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</si>
  <si>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</si>
  <si>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</si>
  <si>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</si>
  <si>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</si>
  <si>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</si>
  <si>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</si>
  <si>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</si>
  <si>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</si>
  <si>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</si>
  <si>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</si>
  <si>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</si>
  <si>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</si>
  <si>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</si>
  <si>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</si>
  <si>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</si>
  <si>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</si>
  <si>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</si>
  <si>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</si>
  <si>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</si>
  <si>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</si>
  <si>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</si>
  <si>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</si>
  <si>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</si>
  <si>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</si>
  <si>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</si>
  <si>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</si>
  <si>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</si>
  <si>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</si>
  <si>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</si>
  <si>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</si>
  <si>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</si>
  <si>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</si>
  <si>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</si>
  <si>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</si>
  <si>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</si>
  <si>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</si>
  <si>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</si>
  <si>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</si>
  <si>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</si>
  <si>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</si>
  <si>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</si>
  <si>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</si>
  <si>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</si>
  <si>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</si>
  <si>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</si>
  <si>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</si>
  <si>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</si>
  <si>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</si>
  <si>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</si>
  <si>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</si>
  <si>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</si>
  <si>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</si>
  <si>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</si>
  <si>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</si>
  <si>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</si>
  <si>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</si>
  <si>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</si>
  <si>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</si>
  <si>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</si>
  <si>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</si>
  <si>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</si>
  <si>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</si>
  <si>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</si>
  <si>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</si>
  <si>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</si>
  <si>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</si>
  <si>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</si>
  <si>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</si>
  <si>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</si>
  <si>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</si>
  <si>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</si>
  <si>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</si>
  <si>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</si>
  <si>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</si>
  <si>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</si>
  <si>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</si>
  <si>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</si>
  <si>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</si>
  <si>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</si>
  <si>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</si>
  <si>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</si>
  <si>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</si>
  <si>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</si>
  <si>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</si>
  <si>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</si>
  <si>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</si>
  <si>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</si>
  <si>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</si>
  <si>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</si>
  <si>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</si>
  <si>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</si>
  <si>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</si>
  <si>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</si>
  <si>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</si>
  <si>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</si>
  <si>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</si>
  <si>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</si>
  <si>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</si>
  <si>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</si>
  <si>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</si>
  <si>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</si>
  <si>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</si>
  <si>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</si>
  <si>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</si>
  <si>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</si>
  <si>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</si>
  <si>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</si>
  <si>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</si>
  <si>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</si>
  <si>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</si>
  <si>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</si>
  <si>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</si>
  <si>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</si>
  <si>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</si>
  <si>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</si>
  <si>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</si>
  <si>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</si>
  <si>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</si>
  <si>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</si>
  <si>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</si>
  <si>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</si>
  <si>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</si>
  <si>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</si>
  <si>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</si>
  <si>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</si>
  <si>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</si>
  <si>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</si>
  <si>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</si>
  <si>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</si>
  <si>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</si>
  <si>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</si>
  <si>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</si>
  <si>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</si>
  <si>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</si>
  <si>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</si>
  <si>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</si>
  <si>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</si>
  <si>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</si>
  <si>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</si>
  <si>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</si>
  <si>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</si>
  <si>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</si>
  <si>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</si>
  <si>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</si>
  <si>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</si>
  <si>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</si>
  <si>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</si>
  <si>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</si>
  <si>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</si>
  <si>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</si>
  <si>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</si>
  <si>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</si>
  <si>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</si>
  <si>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</si>
  <si>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</si>
  <si>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</si>
  <si>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</si>
  <si>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</si>
  <si>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</si>
  <si>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</si>
  <si>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</si>
  <si>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</si>
  <si>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</si>
  <si>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</si>
  <si>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</si>
  <si>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</si>
  <si>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</si>
  <si>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</si>
  <si>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</si>
  <si>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</si>
  <si>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</si>
  <si>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</si>
  <si>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</si>
  <si>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</si>
  <si>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</si>
  <si>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</si>
  <si>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</si>
  <si>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</si>
  <si>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</si>
  <si>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</si>
  <si>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</si>
  <si>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</si>
  <si>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</si>
  <si>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</si>
  <si>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</si>
  <si>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</si>
  <si>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</si>
  <si>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</si>
  <si>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</si>
  <si>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</si>
  <si>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</si>
  <si>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</si>
  <si>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</si>
  <si>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</si>
  <si>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</si>
  <si>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</si>
  <si>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</si>
  <si>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</si>
  <si>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</si>
  <si>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</si>
  <si>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</si>
  <si>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</si>
  <si>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</si>
  <si>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</si>
  <si>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</si>
  <si>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</si>
  <si>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</si>
  <si>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</si>
  <si>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</si>
  <si>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</si>
  <si>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</si>
  <si>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</si>
  <si>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</si>
  <si>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</si>
  <si>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</si>
  <si>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</si>
  <si>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</si>
  <si>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</si>
  <si>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</si>
  <si>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</si>
  <si>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</si>
  <si>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</si>
  <si>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</si>
  <si>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</si>
  <si>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</si>
  <si>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</si>
  <si>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</si>
  <si>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</si>
  <si>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</si>
  <si>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</si>
  <si>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</si>
  <si>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</si>
  <si>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</si>
  <si>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</si>
  <si>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</si>
  <si>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</si>
  <si>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</si>
  <si>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</si>
  <si>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</si>
  <si>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</si>
  <si>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</si>
  <si>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</si>
  <si>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</si>
  <si>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</si>
  <si>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</si>
  <si>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</si>
  <si>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</si>
  <si>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</si>
  <si>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</si>
  <si>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</si>
  <si>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</si>
  <si>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</si>
  <si>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</si>
  <si>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</si>
  <si>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</si>
  <si>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</si>
  <si>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</si>
  <si>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</si>
  <si>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</si>
  <si>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</si>
  <si>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</si>
  <si>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</si>
  <si>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</si>
  <si>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</si>
  <si>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</si>
  <si>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</si>
  <si>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</si>
  <si>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</si>
  <si>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</si>
  <si>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</si>
  <si>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</si>
  <si>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</si>
  <si>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</si>
  <si>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</si>
  <si>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</si>
  <si>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</si>
  <si>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</si>
  <si>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</si>
  <si>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</si>
  <si>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</si>
  <si>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</si>
  <si>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</si>
  <si>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</si>
  <si>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</si>
  <si>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</si>
  <si>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</si>
  <si>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</si>
  <si>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</si>
  <si>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</si>
  <si>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</si>
  <si>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</si>
  <si>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</si>
  <si>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</si>
  <si>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</si>
  <si>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</si>
  <si>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</si>
  <si>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</si>
  <si>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</si>
  <si>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</si>
  <si>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</si>
  <si>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</si>
  <si>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</si>
  <si>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</si>
  <si>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</si>
  <si>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</si>
  <si>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</si>
  <si>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</si>
  <si>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</si>
  <si>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</si>
  <si>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</si>
  <si>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</si>
  <si>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</si>
  <si>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</si>
  <si>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</si>
  <si>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</si>
  <si>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</si>
  <si>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</si>
  <si>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</si>
  <si>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</si>
  <si>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</si>
  <si>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</si>
  <si>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</si>
  <si>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</si>
  <si>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</si>
  <si>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</si>
  <si>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</si>
  <si>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</si>
  <si>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</si>
  <si>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</si>
  <si>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</si>
  <si>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</si>
  <si>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</si>
  <si>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</si>
  <si>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</si>
  <si>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</si>
  <si>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</si>
  <si>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</si>
  <si>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</si>
  <si>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</si>
  <si>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</si>
  <si>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</si>
  <si>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</si>
  <si>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</si>
  <si>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</si>
  <si>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</si>
  <si>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</si>
  <si>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</si>
  <si>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</si>
  <si>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</si>
  <si>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</si>
  <si>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</si>
  <si>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</si>
  <si>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</si>
  <si>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</si>
  <si>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</si>
  <si>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</si>
  <si>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</si>
  <si>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</si>
  <si>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</si>
  <si>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</si>
  <si>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</si>
  <si>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</si>
  <si>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</si>
  <si>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</si>
  <si>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</si>
  <si>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</si>
  <si>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</si>
  <si>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</si>
  <si>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</si>
  <si>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</si>
  <si>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</si>
  <si>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</si>
  <si>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</si>
  <si>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</si>
  <si>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</si>
  <si>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</si>
  <si>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</si>
  <si>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</si>
  <si>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</si>
  <si>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</si>
  <si>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</si>
  <si>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</si>
  <si>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</si>
  <si>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</si>
  <si>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</si>
  <si>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</si>
  <si>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</si>
  <si>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</si>
  <si>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</si>
  <si>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</si>
  <si>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</si>
  <si>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</si>
  <si>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</si>
  <si>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</si>
  <si>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</si>
  <si>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</si>
  <si>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</si>
  <si>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</si>
  <si>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</si>
  <si>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</si>
  <si>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</si>
  <si>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</si>
  <si>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</si>
  <si>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</si>
  <si>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</si>
  <si>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</si>
  <si>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</si>
  <si>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</si>
  <si>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</si>
  <si>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</si>
  <si>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</si>
  <si>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</si>
  <si>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</si>
  <si>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</si>
  <si>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</si>
  <si>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</si>
  <si>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</si>
  <si>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</si>
  <si>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</si>
  <si>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</si>
  <si>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</si>
  <si>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</si>
  <si>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</si>
  <si>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</si>
  <si>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</si>
  <si>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</si>
  <si>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</si>
  <si>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</si>
  <si>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</si>
  <si>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</si>
  <si>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</si>
  <si>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</si>
  <si>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</si>
  <si>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</si>
  <si>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</si>
  <si>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</si>
  <si>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</si>
  <si>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</si>
  <si>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</si>
  <si>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</si>
  <si>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</si>
  <si>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</si>
  <si>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</si>
  <si>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</si>
  <si>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</si>
  <si>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</si>
  <si>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</si>
  <si>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</si>
  <si>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</si>
  <si>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</si>
  <si>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</si>
  <si>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</si>
  <si>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</si>
  <si>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</si>
  <si>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</si>
  <si>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</si>
  <si>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</si>
  <si>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</si>
  <si>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</si>
  <si>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</si>
  <si>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</si>
  <si>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</si>
  <si>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</si>
  <si>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</si>
  <si>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</si>
  <si>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</si>
  <si>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</si>
  <si>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</si>
  <si>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</si>
  <si>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</si>
  <si>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</si>
  <si>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</si>
  <si>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</si>
  <si>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</si>
  <si>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</si>
  <si>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</si>
  <si>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</si>
  <si>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</si>
  <si>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</si>
  <si>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</si>
  <si>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</si>
  <si>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</si>
  <si>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</si>
  <si>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</si>
  <si>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</si>
  <si>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</si>
  <si>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</si>
  <si>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</si>
  <si>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</si>
  <si>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</si>
  <si>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</si>
  <si>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</si>
  <si>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</si>
  <si>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</si>
  <si>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</si>
  <si>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</si>
  <si>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</si>
  <si>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</si>
  <si>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</si>
  <si>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</si>
  <si>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</si>
  <si>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</si>
  <si>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</si>
  <si>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</si>
  <si>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</si>
  <si>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</si>
  <si>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</si>
  <si>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</si>
  <si>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</si>
  <si>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</si>
  <si>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</si>
  <si>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</si>
  <si>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</si>
  <si>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</si>
  <si>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</si>
  <si>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</si>
  <si>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</si>
  <si>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</si>
  <si>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</si>
  <si>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</si>
  <si>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</si>
  <si>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</si>
  <si>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</si>
  <si>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</si>
  <si>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</si>
  <si>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</si>
  <si>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</si>
  <si>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</si>
  <si>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</si>
  <si>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</si>
  <si>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</si>
  <si>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</si>
  <si>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</si>
  <si>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</si>
  <si>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</si>
  <si>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</si>
  <si>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</si>
  <si>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</si>
  <si>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</si>
  <si>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</si>
  <si>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</si>
  <si>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</si>
  <si>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</si>
  <si>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</si>
  <si>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</si>
  <si>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</si>
  <si>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</si>
  <si>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</si>
  <si>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</si>
  <si>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</si>
  <si>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</si>
  <si>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</si>
  <si>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</si>
  <si>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</si>
  <si>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</si>
  <si>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</si>
  <si>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</si>
  <si>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</si>
  <si>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</si>
  <si>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</si>
  <si>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</si>
  <si>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</si>
  <si>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</si>
  <si>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</si>
  <si>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</si>
  <si>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</si>
  <si>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</si>
  <si>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</si>
  <si>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</si>
  <si>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</si>
  <si>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</si>
  <si>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</si>
  <si>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</si>
  <si>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</si>
  <si>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</si>
  <si>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</si>
  <si>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</si>
  <si>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</si>
  <si>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</si>
  <si>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</si>
  <si>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</si>
  <si>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</si>
  <si>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</si>
  <si>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</si>
  <si>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</si>
  <si>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</si>
  <si>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</si>
  <si>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</si>
  <si>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</si>
  <si>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</si>
  <si>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</si>
  <si>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</si>
  <si>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</si>
  <si>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</si>
  <si>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</si>
  <si>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</si>
  <si>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</si>
  <si>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</si>
  <si>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</si>
  <si>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</si>
  <si>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</si>
  <si>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</si>
  <si>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</si>
  <si>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</si>
  <si>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</si>
  <si>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</si>
  <si>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</si>
  <si>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</si>
  <si>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</si>
  <si>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</si>
  <si>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</si>
  <si>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</si>
  <si>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</si>
  <si>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</si>
  <si>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</si>
  <si>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</si>
  <si>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</si>
  <si>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</si>
  <si>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</si>
  <si>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</si>
  <si>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</si>
  <si>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</si>
  <si>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</si>
  <si>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</si>
  <si>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</si>
  <si>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</si>
  <si>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</si>
  <si>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</si>
  <si>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</si>
  <si>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</si>
  <si>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</si>
  <si>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</si>
  <si>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</si>
  <si>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</si>
  <si>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</si>
  <si>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</si>
  <si>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</si>
  <si>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</si>
  <si>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</si>
  <si>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</si>
  <si>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</si>
  <si>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</si>
  <si>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</si>
  <si>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</si>
  <si>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</si>
  <si>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</si>
  <si>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</si>
  <si>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</si>
  <si>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</si>
  <si>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</si>
  <si>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</si>
  <si>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</si>
  <si>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</si>
  <si>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</si>
  <si>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</si>
  <si>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</si>
  <si>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</si>
  <si>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</si>
  <si>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</si>
  <si>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</si>
  <si>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</si>
  <si>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</si>
  <si>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</si>
  <si>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</si>
  <si>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</si>
  <si>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</si>
  <si>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</si>
  <si>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</si>
  <si>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</si>
  <si>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</si>
  <si>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</si>
  <si>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</si>
  <si>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</si>
  <si>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</si>
  <si>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</si>
  <si>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</si>
  <si>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</si>
  <si>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</si>
  <si>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</si>
  <si>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</si>
  <si>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</si>
  <si>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</si>
  <si>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</si>
  <si>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</si>
  <si>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</si>
  <si>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</si>
  <si>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</si>
  <si>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</si>
  <si>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</si>
  <si>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</si>
  <si>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</si>
  <si>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</si>
  <si>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</si>
  <si>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</si>
  <si>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</si>
  <si>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</si>
  <si>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</si>
  <si>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</si>
  <si>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</si>
  <si>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</si>
  <si>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</si>
  <si>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</si>
  <si>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</si>
  <si>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</si>
  <si>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</si>
  <si>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</si>
  <si>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</si>
  <si>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</si>
  <si>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</si>
  <si>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</si>
  <si>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</si>
  <si>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</si>
  <si>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</si>
  <si>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</si>
  <si>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</si>
  <si>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</si>
  <si>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</si>
  <si>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</si>
  <si>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</si>
  <si>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</si>
  <si>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</si>
  <si>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</si>
  <si>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</si>
  <si>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</si>
  <si>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</si>
  <si>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</si>
  <si>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</si>
  <si>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</si>
  <si>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</si>
  <si>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</si>
  <si>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</si>
  <si>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</si>
  <si>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</si>
  <si>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</si>
  <si>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</si>
  <si>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</si>
  <si>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</si>
  <si>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</si>
  <si>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</si>
  <si>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</si>
  <si>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</si>
  <si>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</si>
  <si>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</si>
  <si>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</si>
  <si>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</si>
  <si>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</si>
  <si>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</si>
  <si>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</si>
  <si>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</si>
  <si>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</si>
  <si>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</si>
  <si>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</si>
  <si>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</si>
  <si>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</si>
  <si>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</si>
  <si>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</si>
  <si>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</si>
  <si>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</si>
  <si>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</si>
  <si>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</si>
  <si>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</si>
  <si>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</si>
  <si>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</si>
  <si>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</si>
  <si>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</si>
  <si>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</si>
  <si>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</si>
  <si>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</si>
  <si>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</si>
  <si>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</si>
  <si>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</si>
  <si>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</si>
  <si>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</si>
  <si>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</si>
  <si>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</si>
  <si>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</si>
  <si>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</si>
  <si>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</si>
  <si>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</si>
  <si>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</si>
  <si>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</si>
  <si>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</si>
  <si>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</si>
  <si>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</si>
  <si>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</si>
  <si>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</si>
  <si>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</si>
  <si>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</si>
  <si>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</si>
  <si>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</si>
  <si>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</si>
  <si>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</si>
  <si>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</si>
  <si>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</si>
  <si>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</si>
  <si>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</si>
  <si>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</si>
  <si>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</si>
  <si>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</si>
  <si>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</si>
  <si>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</si>
  <si>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</si>
  <si>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</si>
  <si>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</si>
  <si>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</si>
  <si>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</si>
  <si>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</si>
  <si>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</si>
  <si>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</si>
  <si>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</si>
  <si>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</si>
  <si>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</si>
  <si>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</si>
  <si>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</si>
  <si>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</si>
  <si>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</si>
  <si>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</si>
  <si>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</si>
  <si>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</si>
  <si>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</si>
  <si>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</si>
  <si>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</si>
  <si>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</si>
  <si>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</si>
  <si>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</si>
  <si>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</si>
  <si>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</si>
  <si>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</si>
  <si>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</si>
  <si>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</si>
  <si>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</si>
  <si>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</si>
  <si>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</si>
  <si>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</si>
  <si>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</si>
  <si>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</si>
  <si>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</si>
  <si>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</si>
  <si>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</si>
  <si>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</si>
  <si>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</si>
  <si>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</si>
  <si>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</si>
  <si>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</si>
  <si>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</si>
  <si>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</si>
  <si>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</si>
  <si>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</si>
  <si>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</si>
  <si>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</si>
  <si>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</si>
  <si>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</si>
  <si>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</si>
  <si>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</si>
  <si>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</si>
  <si>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</si>
  <si>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</si>
  <si>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</si>
  <si>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</si>
  <si>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</si>
  <si>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</si>
  <si>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</si>
  <si>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</si>
  <si>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</si>
  <si>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</si>
  <si>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</si>
  <si>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</si>
  <si>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</si>
  <si>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</si>
  <si>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</si>
  <si>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</si>
  <si>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</si>
  <si>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</si>
  <si>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</si>
  <si>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</si>
  <si>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</si>
  <si>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</si>
  <si>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</si>
  <si>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</si>
  <si>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</si>
  <si>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</si>
  <si>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</si>
  <si>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</si>
  <si>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</si>
  <si>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</si>
  <si>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</si>
  <si>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</si>
  <si>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</si>
  <si>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</si>
  <si>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</si>
  <si>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</si>
  <si>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</si>
  <si>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</si>
  <si>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</si>
  <si>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</si>
  <si>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</si>
  <si>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</si>
  <si>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</si>
  <si>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</si>
  <si>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</si>
  <si>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</si>
  <si>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</si>
  <si>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</si>
  <si>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</si>
  <si>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</si>
  <si>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</si>
  <si>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</si>
  <si>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</si>
  <si>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</si>
  <si>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</si>
  <si>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</si>
  <si>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</si>
  <si>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</si>
  <si>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</si>
  <si>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</si>
  <si>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</si>
  <si>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</si>
  <si>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</si>
  <si>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</si>
  <si>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</si>
  <si>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</si>
  <si>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</si>
  <si>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</si>
  <si>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</si>
  <si>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</si>
  <si>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</si>
  <si>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</si>
  <si>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</si>
  <si>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</si>
  <si>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</si>
  <si>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</si>
  <si>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</si>
  <si>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</si>
  <si>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</si>
  <si>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</si>
  <si>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</si>
  <si>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</si>
  <si>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</si>
  <si>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</si>
  <si>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</si>
  <si>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</si>
  <si>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</si>
  <si>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</si>
  <si>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</si>
  <si>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</si>
  <si>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</si>
  <si>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</si>
  <si>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</si>
  <si>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</si>
  <si>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</si>
  <si>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</si>
  <si>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</si>
  <si>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</si>
  <si>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</si>
  <si>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</si>
  <si>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</si>
  <si>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</si>
  <si>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</si>
  <si>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</si>
  <si>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</si>
  <si>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</si>
  <si>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</si>
  <si>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</si>
  <si>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</si>
  <si>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</si>
  <si>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</si>
  <si>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</si>
  <si>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</si>
  <si>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</si>
  <si>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</si>
  <si>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</si>
  <si>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</si>
  <si>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</si>
  <si>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</si>
  <si>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</si>
  <si>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</si>
  <si>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</si>
  <si>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</si>
  <si>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</si>
  <si>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</si>
  <si>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</si>
  <si>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</si>
  <si>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</si>
  <si>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</si>
  <si>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</si>
  <si>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</si>
  <si>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</si>
  <si>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</si>
  <si>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</si>
  <si>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</si>
  <si>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</si>
  <si>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</si>
  <si>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</si>
  <si>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</si>
  <si>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</si>
  <si>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</si>
  <si>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</si>
  <si>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</si>
  <si>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</si>
  <si>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</si>
  <si>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</si>
  <si>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</si>
  <si>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</si>
  <si>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</si>
  <si>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</si>
  <si>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</si>
  <si>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</si>
  <si>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</si>
  <si>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</si>
  <si>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</si>
  <si>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</si>
  <si>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</si>
  <si>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</si>
  <si>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</si>
  <si>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</si>
  <si>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</si>
  <si>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</si>
  <si>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</si>
  <si>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</si>
  <si>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</si>
  <si>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</si>
  <si>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</si>
  <si>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</si>
  <si>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</si>
  <si>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</si>
  <si>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</si>
  <si>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</si>
  <si>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</si>
  <si>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</si>
  <si>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</si>
  <si>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</si>
  <si>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</si>
  <si>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</si>
  <si>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</si>
  <si>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</si>
  <si>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</si>
  <si>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</si>
  <si>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</si>
  <si>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</si>
  <si>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</si>
  <si>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</si>
  <si>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</si>
  <si>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</si>
  <si>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</si>
  <si>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</si>
  <si>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</si>
  <si>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</si>
  <si>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</si>
  <si>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</si>
  <si>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</si>
  <si>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</si>
  <si>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</si>
  <si>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</si>
  <si>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</si>
  <si>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</si>
  <si>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</si>
  <si>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</si>
  <si>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</si>
  <si>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</si>
  <si>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</si>
  <si>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</si>
  <si>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</si>
  <si>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</si>
  <si>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</si>
  <si>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</si>
  <si>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</si>
  <si>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</si>
  <si>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</si>
  <si>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</si>
  <si>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</si>
  <si>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</si>
  <si>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</si>
  <si>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</si>
  <si>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</si>
  <si>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</si>
  <si>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</si>
  <si>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</si>
  <si>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</si>
  <si>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</si>
  <si>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</si>
  <si>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</si>
  <si>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</si>
  <si>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</si>
  <si>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</si>
  <si>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</si>
  <si>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</si>
  <si>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</si>
  <si>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</si>
  <si>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</si>
  <si>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</si>
  <si>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</si>
  <si>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</si>
  <si>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</si>
  <si>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</si>
  <si>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</si>
  <si>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</si>
  <si>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</si>
  <si>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</si>
  <si>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</si>
  <si>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</si>
  <si>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</si>
  <si>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</si>
  <si>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</si>
  <si>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</si>
  <si>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</si>
  <si>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</si>
  <si>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</si>
  <si>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</si>
  <si>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</si>
  <si>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</si>
  <si>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</si>
  <si>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</si>
  <si>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</si>
  <si>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</si>
  <si>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</si>
  <si>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</si>
  <si>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</si>
  <si>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</si>
  <si>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</si>
  <si>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</si>
  <si>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</si>
  <si>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</si>
  <si>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</si>
  <si>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</si>
  <si>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</si>
  <si>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</si>
  <si>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</si>
  <si>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</si>
  <si>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</si>
  <si>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</si>
  <si>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</si>
  <si>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</si>
  <si>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</si>
  <si>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</si>
  <si>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</si>
  <si>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</si>
  <si>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</si>
  <si>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</si>
  <si>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</si>
  <si>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</si>
  <si>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</si>
  <si>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</si>
  <si>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</si>
  <si>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</si>
  <si>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</si>
  <si>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</si>
  <si>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</si>
  <si>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</si>
  <si>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</si>
  <si>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</si>
  <si>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</si>
  <si>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</si>
  <si>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</si>
  <si>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</si>
  <si>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</si>
  <si>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</si>
  <si>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</si>
  <si>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</si>
  <si>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</si>
  <si>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</si>
  <si>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</si>
  <si>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</si>
  <si>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</si>
  <si>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</si>
  <si>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</si>
  <si>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</si>
  <si>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</si>
  <si>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</si>
  <si>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</si>
  <si>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</si>
  <si>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</si>
  <si>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</si>
  <si>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</si>
  <si>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</si>
  <si>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</si>
  <si>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</si>
  <si>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</si>
  <si>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</si>
  <si>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</si>
  <si>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</si>
  <si>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</si>
  <si>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</si>
  <si>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</si>
  <si>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</si>
  <si>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</si>
  <si>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</si>
  <si>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</si>
  <si>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</si>
  <si>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</si>
  <si>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</si>
  <si>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</si>
  <si>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</si>
  <si>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</si>
  <si>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</si>
  <si>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</si>
  <si>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</si>
  <si>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</si>
  <si>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</si>
  <si>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</si>
  <si>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</si>
  <si>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</si>
  <si>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</si>
  <si>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</si>
  <si>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</si>
  <si>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</si>
  <si>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</si>
  <si>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</si>
  <si>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</si>
  <si>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</si>
  <si>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</si>
  <si>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</si>
  <si>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</si>
  <si>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</si>
  <si>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</si>
  <si>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</si>
  <si>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</si>
  <si>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</si>
  <si>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</si>
  <si>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</si>
  <si>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</si>
  <si>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</si>
  <si>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</si>
  <si>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</si>
  <si>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</si>
  <si>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</si>
  <si>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</si>
  <si>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</si>
  <si>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</si>
  <si>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</si>
  <si>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</si>
  <si>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</si>
  <si>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</si>
  <si>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</si>
  <si>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</si>
  <si>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</si>
  <si>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</si>
  <si>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</si>
  <si>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</si>
  <si>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</si>
  <si>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</si>
  <si>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</si>
  <si>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</si>
  <si>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</si>
  <si>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</si>
  <si>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</si>
  <si>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</si>
  <si>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</si>
  <si>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</si>
  <si>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</si>
  <si>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</si>
  <si>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</si>
  <si>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</si>
  <si>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</si>
  <si>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</si>
  <si>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</si>
  <si>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</si>
  <si>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</si>
  <si>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</si>
  <si>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</si>
  <si>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</si>
  <si>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</si>
  <si>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</si>
  <si>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</si>
  <si>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</si>
  <si>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</si>
  <si>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</si>
  <si>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</si>
  <si>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</si>
  <si>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</si>
  <si>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</si>
  <si>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</si>
  <si>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</si>
  <si>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</si>
  <si>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</si>
  <si>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</si>
  <si>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</si>
  <si>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</si>
  <si>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</si>
  <si>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</si>
  <si>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</si>
  <si>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</si>
  <si>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</si>
  <si>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</si>
  <si>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</si>
  <si>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</si>
  <si>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</si>
  <si>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</si>
  <si>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</si>
  <si>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</si>
  <si>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</si>
  <si>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</si>
  <si>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</si>
  <si>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</si>
  <si>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</si>
  <si>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</si>
  <si>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</si>
  <si>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</si>
  <si>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</si>
  <si>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</si>
  <si>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</si>
  <si>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</si>
  <si>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</si>
  <si>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</si>
  <si>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</si>
  <si>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</si>
  <si>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</si>
  <si>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</si>
  <si>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</si>
  <si>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</si>
  <si>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</si>
  <si>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</si>
  <si>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</si>
  <si>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</si>
  <si>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</si>
  <si>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</si>
  <si>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</si>
  <si>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</si>
  <si>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</si>
  <si>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</si>
  <si>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</si>
  <si>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</si>
  <si>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</si>
  <si>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</si>
  <si>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</si>
  <si>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</si>
  <si>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</si>
  <si>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</si>
  <si>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</si>
  <si>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</si>
  <si>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</si>
  <si>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</si>
  <si>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</si>
  <si>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</si>
  <si>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</si>
  <si>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</si>
  <si>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</si>
  <si>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</si>
  <si>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</si>
  <si>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</si>
  <si>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</si>
  <si>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</si>
  <si>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</si>
  <si>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</si>
  <si>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</si>
  <si>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</si>
  <si>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</si>
  <si>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</si>
  <si>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</si>
  <si>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</si>
  <si>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</si>
  <si>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</si>
  <si>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</si>
  <si>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</si>
  <si>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</si>
  <si>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</si>
  <si>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</si>
  <si>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</si>
  <si>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</si>
  <si>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</si>
  <si>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</si>
  <si>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</si>
  <si>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</si>
  <si>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</si>
  <si>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</si>
  <si>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</si>
  <si>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</si>
  <si>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</si>
  <si>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</si>
  <si>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</si>
  <si>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</si>
  <si>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</si>
  <si>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</si>
  <si>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</si>
  <si>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</si>
  <si>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</si>
  <si>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</si>
  <si>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</si>
  <si>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</si>
  <si>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</si>
  <si>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</si>
  <si>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</si>
  <si>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</si>
  <si>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</si>
  <si>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</si>
  <si>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</si>
  <si>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</si>
  <si>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</si>
  <si>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</si>
  <si>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</si>
  <si>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</si>
  <si>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</si>
  <si>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</si>
  <si>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</si>
  <si>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</si>
  <si>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</si>
  <si>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</si>
  <si>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</si>
  <si>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</si>
  <si>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</si>
  <si>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</si>
  <si>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</si>
  <si>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</si>
  <si>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</si>
  <si>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</si>
  <si>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</si>
  <si>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</si>
  <si>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</si>
  <si>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</si>
  <si>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</si>
  <si>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</si>
  <si>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</si>
  <si>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</si>
  <si>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</si>
  <si>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</si>
  <si>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</si>
  <si>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</si>
  <si>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</si>
  <si>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</si>
  <si>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</si>
  <si>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</si>
  <si>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</si>
  <si>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</si>
  <si>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</si>
  <si>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</si>
  <si>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</si>
  <si>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</si>
  <si>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</si>
  <si>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</si>
  <si>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</si>
  <si>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</si>
  <si>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</si>
  <si>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</si>
  <si>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</si>
  <si>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</si>
  <si>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</si>
  <si>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</si>
  <si>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</si>
  <si>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</si>
  <si>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</si>
  <si>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</si>
  <si>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</si>
  <si>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</si>
  <si>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</si>
  <si>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</si>
  <si>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</si>
  <si>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</si>
  <si>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</si>
  <si>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</si>
  <si>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</si>
  <si>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</si>
  <si>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</si>
  <si>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</si>
  <si>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</si>
  <si>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</si>
  <si>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</si>
  <si>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</si>
  <si>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</si>
  <si>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</si>
  <si>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</si>
  <si>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</si>
  <si>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</si>
  <si>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</si>
  <si>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</si>
  <si>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</si>
  <si>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</si>
  <si>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</si>
  <si>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</si>
  <si>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</si>
  <si>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</si>
  <si>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</si>
  <si>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</si>
  <si>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</si>
  <si>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</si>
  <si>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</si>
  <si>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</si>
  <si>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</si>
  <si>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</si>
  <si>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</si>
  <si>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</si>
  <si>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</si>
  <si>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</si>
  <si>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</si>
  <si>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</si>
  <si>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</si>
  <si>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</si>
  <si>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</si>
  <si>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</si>
  <si>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</si>
  <si>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</si>
  <si>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</si>
  <si>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</si>
  <si>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</si>
  <si>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</si>
  <si>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</si>
  <si>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</si>
  <si>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</si>
  <si>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</si>
  <si>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</si>
  <si>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</si>
  <si>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</si>
  <si>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</si>
  <si>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</si>
  <si>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</si>
  <si>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</si>
  <si>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</si>
  <si>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</si>
  <si>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</si>
  <si>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</si>
  <si>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</si>
  <si>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</si>
  <si>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</si>
  <si>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</si>
  <si>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</si>
  <si>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</si>
  <si>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</si>
  <si>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</si>
  <si>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</si>
  <si>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</si>
  <si>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</si>
  <si>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</si>
  <si>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</si>
  <si>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</si>
  <si>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</si>
  <si>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</si>
  <si>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</si>
  <si>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</si>
  <si>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</si>
  <si>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</si>
  <si>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</si>
  <si>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</si>
  <si>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</si>
  <si>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</si>
  <si>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</si>
  <si>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</si>
  <si>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</si>
  <si>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</si>
  <si>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</si>
  <si>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</si>
  <si>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</si>
  <si>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</si>
  <si>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</si>
  <si>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</si>
  <si>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</si>
  <si>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</si>
  <si>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</si>
  <si>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</si>
  <si>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</si>
  <si>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</si>
  <si>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</si>
  <si>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</si>
  <si>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</si>
  <si>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</si>
  <si>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</si>
  <si>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</si>
  <si>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</si>
  <si>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</si>
  <si>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</si>
  <si>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</si>
  <si>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</si>
  <si>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</si>
  <si>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</si>
  <si>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</si>
  <si>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</si>
  <si>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</si>
  <si>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</si>
  <si>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</si>
  <si>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</si>
  <si>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</si>
  <si>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</si>
  <si>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</si>
  <si>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</si>
  <si>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</si>
  <si>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</si>
  <si>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</si>
  <si>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</si>
  <si>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</si>
  <si>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</si>
  <si>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</si>
  <si>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</si>
  <si>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</si>
  <si>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</si>
  <si>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</si>
  <si>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</si>
  <si>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</si>
  <si>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</si>
  <si>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</si>
  <si>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</si>
  <si>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</si>
  <si>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</si>
  <si>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</si>
  <si>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</si>
  <si>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</si>
  <si>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</si>
  <si>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</si>
  <si>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</si>
  <si>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</si>
  <si>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</si>
  <si>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</si>
  <si>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</si>
  <si>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</si>
  <si>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</si>
  <si>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</si>
  <si>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</si>
  <si>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</si>
  <si>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</si>
  <si>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</si>
  <si>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</si>
  <si>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</si>
  <si>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</si>
  <si>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</si>
  <si>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</si>
  <si>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</si>
  <si>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</si>
  <si>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</si>
  <si>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</si>
  <si>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</si>
  <si>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</si>
  <si>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</si>
  <si>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</si>
  <si>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</si>
  <si>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</si>
  <si>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</si>
  <si>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</si>
  <si>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</si>
  <si>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</si>
  <si>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</si>
  <si>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</si>
  <si>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</si>
  <si>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</si>
  <si>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</si>
  <si>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</si>
  <si>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</si>
  <si>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</si>
  <si>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</si>
  <si>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</si>
  <si>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</si>
  <si>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</si>
  <si>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</si>
  <si>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</si>
  <si>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</si>
  <si>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</si>
  <si>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</si>
  <si>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</si>
  <si>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</si>
  <si>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</si>
  <si>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</si>
  <si>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</si>
  <si>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</si>
  <si>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</si>
  <si>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</si>
  <si>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</si>
  <si>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</si>
  <si>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</si>
  <si>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</si>
  <si>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</si>
  <si>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</si>
  <si>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</si>
  <si>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</si>
  <si>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</si>
  <si>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</si>
  <si>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</si>
  <si>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</si>
  <si>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</si>
  <si>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</si>
  <si>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</si>
  <si>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</si>
  <si>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</si>
  <si>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</si>
  <si>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</si>
  <si>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</si>
  <si>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</si>
  <si>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</si>
  <si>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</si>
  <si>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</si>
  <si>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</si>
  <si>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</si>
  <si>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</si>
  <si>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</si>
  <si>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</si>
  <si>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</si>
  <si>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</si>
  <si>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</si>
  <si>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</si>
  <si>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</si>
  <si>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</si>
  <si>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</si>
  <si>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</si>
  <si>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</si>
  <si>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</si>
  <si>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</si>
  <si>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</si>
  <si>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</si>
  <si>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</si>
  <si>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</si>
  <si>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</si>
  <si>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</si>
  <si>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</si>
  <si>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</si>
  <si>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</si>
  <si>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</si>
  <si>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</si>
  <si>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</si>
  <si>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</si>
  <si>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</si>
  <si>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</si>
  <si>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</si>
  <si>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</si>
  <si>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</si>
  <si>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</si>
  <si>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</si>
  <si>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</si>
  <si>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</si>
  <si>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</si>
  <si>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</si>
  <si>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</si>
  <si>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</si>
  <si>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</si>
  <si>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</si>
  <si>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</si>
  <si>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</si>
  <si>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</si>
  <si>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</si>
  <si>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</si>
  <si>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</si>
  <si>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</si>
  <si>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</si>
  <si>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</si>
  <si>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</si>
  <si>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</si>
  <si>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</si>
  <si>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</si>
  <si>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</si>
  <si>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</si>
  <si>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</si>
  <si>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</si>
  <si>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</si>
  <si>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</si>
  <si>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</si>
  <si>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</si>
  <si>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</si>
  <si>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</si>
  <si>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</si>
  <si>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</si>
  <si>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</si>
  <si>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</si>
  <si>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</si>
  <si>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</si>
  <si>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</si>
  <si>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</si>
  <si>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</si>
  <si>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</si>
  <si>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</si>
  <si>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</si>
  <si>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</si>
  <si>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</si>
  <si>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</si>
  <si>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</si>
  <si>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</si>
  <si>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</si>
  <si>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</si>
  <si>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</si>
  <si>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</si>
  <si>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</si>
  <si>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</si>
  <si>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</si>
  <si>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</si>
  <si>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</si>
  <si>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</si>
  <si>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</si>
  <si>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</si>
  <si>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</si>
  <si>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</si>
  <si>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</si>
  <si>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</si>
  <si>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</si>
  <si>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</si>
  <si>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</si>
  <si>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</si>
  <si>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</si>
  <si>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</si>
  <si>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</si>
  <si>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</si>
  <si>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</si>
  <si>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</si>
  <si>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</si>
  <si>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</si>
  <si>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</si>
  <si>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</si>
  <si>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</si>
  <si>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</si>
  <si>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</si>
  <si>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</si>
  <si>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</si>
  <si>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</si>
  <si>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</si>
  <si>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</si>
  <si>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</si>
  <si>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</si>
  <si>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</si>
  <si>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</si>
  <si>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</si>
  <si>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</si>
  <si>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</si>
  <si>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</si>
  <si>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</si>
  <si>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</si>
  <si>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</si>
  <si>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</si>
  <si>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</si>
  <si>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</si>
  <si>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</si>
  <si>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</si>
  <si>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</si>
  <si>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</si>
  <si>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</si>
  <si>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</si>
  <si>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</si>
  <si>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</si>
  <si>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</si>
  <si>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</si>
  <si>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</si>
  <si>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</si>
  <si>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</si>
  <si>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</si>
  <si>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</si>
  <si>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</si>
  <si>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</si>
  <si>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</si>
  <si>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</si>
  <si>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</si>
  <si>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</si>
  <si>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</si>
  <si>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</si>
  <si>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</si>
  <si>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</si>
  <si>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</si>
  <si>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</si>
  <si>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</si>
  <si>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</si>
  <si>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</si>
  <si>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</si>
  <si>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</si>
  <si>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</si>
  <si>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</si>
  <si>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</si>
  <si>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</si>
  <si>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</si>
  <si>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</si>
  <si>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</si>
  <si>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</si>
  <si>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</si>
  <si>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</si>
  <si>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</si>
  <si>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</si>
  <si>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</si>
  <si>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</si>
  <si>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</si>
  <si>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</si>
  <si>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</si>
  <si>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</si>
  <si>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</si>
  <si>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</si>
  <si>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</si>
  <si>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</si>
  <si>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</si>
  <si>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</si>
  <si>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</si>
  <si>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</si>
  <si>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</si>
  <si>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</si>
  <si>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</si>
  <si>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</si>
  <si>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</si>
  <si>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</si>
  <si>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</si>
  <si>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</si>
  <si>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</si>
  <si>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</si>
  <si>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</si>
  <si>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</si>
  <si>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</si>
  <si>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</si>
  <si>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</si>
  <si>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</si>
  <si>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</si>
  <si>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</si>
  <si>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</si>
  <si>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</si>
  <si>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</si>
  <si>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</si>
  <si>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</si>
  <si>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</si>
  <si>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</si>
  <si>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</si>
  <si>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</si>
  <si>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</si>
  <si>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</si>
  <si>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</si>
  <si>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</si>
  <si>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</si>
  <si>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</si>
  <si>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</si>
  <si>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</si>
  <si>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</si>
  <si>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</si>
  <si>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</si>
  <si>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</si>
  <si>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</si>
  <si>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</si>
  <si>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</si>
  <si>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</si>
  <si>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</si>
  <si>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</si>
  <si>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</si>
  <si>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</si>
  <si>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</si>
  <si>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</si>
  <si>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</si>
  <si>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</si>
  <si>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</si>
  <si>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</si>
  <si>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</si>
  <si>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</si>
  <si>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</si>
  <si>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</si>
  <si>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</si>
  <si>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</si>
  <si>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</si>
  <si>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</si>
  <si>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</si>
  <si>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</si>
  <si>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</si>
  <si>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</si>
  <si>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</si>
  <si>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</si>
  <si>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</si>
  <si>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</si>
  <si>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</si>
  <si>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</si>
  <si>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</si>
  <si>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</si>
  <si>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</si>
  <si>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</si>
  <si>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</si>
  <si>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</si>
  <si>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</si>
  <si>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</si>
  <si>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</si>
  <si>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</si>
  <si>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</si>
  <si>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</si>
  <si>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</si>
  <si>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</si>
  <si>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</si>
  <si>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</si>
  <si>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</si>
  <si>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</si>
  <si>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</si>
  <si>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</si>
  <si>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</si>
  <si>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</si>
  <si>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</si>
  <si>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</si>
  <si>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</si>
  <si>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</si>
  <si>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</si>
  <si>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</si>
  <si>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</si>
  <si>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</si>
  <si>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</si>
  <si>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</si>
  <si>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</si>
  <si>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</si>
  <si>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</si>
  <si>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</si>
  <si>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</si>
  <si>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</si>
  <si>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</si>
  <si>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</si>
  <si>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</si>
  <si>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</si>
  <si>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</si>
  <si>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</si>
  <si>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</si>
  <si>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</si>
  <si>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</si>
  <si>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</si>
  <si>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</si>
  <si>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</si>
  <si>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</si>
  <si>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</si>
  <si>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</si>
  <si>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</si>
  <si>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</si>
  <si>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</si>
  <si>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</si>
  <si>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</si>
  <si>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</si>
  <si>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</si>
  <si>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</si>
  <si>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</si>
  <si>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</si>
  <si>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</si>
  <si>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</si>
  <si>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</si>
  <si>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</si>
  <si>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</si>
  <si>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</si>
  <si>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</si>
  <si>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</si>
  <si>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</si>
  <si>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</si>
  <si>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</si>
  <si>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</si>
  <si>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</si>
  <si>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</si>
  <si>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</si>
  <si>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</si>
  <si>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</si>
  <si>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</si>
  <si>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</si>
  <si>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</si>
  <si>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</si>
  <si>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</si>
  <si>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</si>
  <si>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</si>
  <si>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</si>
  <si>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</si>
  <si>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</si>
  <si>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</si>
  <si>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</si>
  <si>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</si>
  <si>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</si>
  <si>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</si>
  <si>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</si>
  <si>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</si>
  <si>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</si>
  <si>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</si>
  <si>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</si>
  <si>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</si>
  <si>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</si>
  <si>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</si>
  <si>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</si>
  <si>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</si>
  <si>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</si>
  <si>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</si>
  <si>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</si>
  <si>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</si>
  <si>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</si>
  <si>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</si>
  <si>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</si>
  <si>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</si>
  <si>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</si>
  <si>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</si>
  <si>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</si>
  <si>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</si>
  <si>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</si>
  <si>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</si>
  <si>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</si>
  <si>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</si>
  <si>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</si>
  <si>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</si>
  <si>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</si>
  <si>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</si>
  <si>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</si>
  <si>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</si>
  <si>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</si>
  <si>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</si>
  <si>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</si>
  <si>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</si>
  <si>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</si>
  <si>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</si>
  <si>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</si>
  <si>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</si>
  <si>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</si>
  <si>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</si>
  <si>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</si>
  <si>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</si>
  <si>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</si>
  <si>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</si>
  <si>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</si>
  <si>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</si>
  <si>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</si>
  <si>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</si>
  <si>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</si>
  <si>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</si>
  <si>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</si>
  <si>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</si>
  <si>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</si>
  <si>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</si>
  <si>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</si>
  <si>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</si>
  <si>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</si>
  <si>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</si>
  <si>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</si>
  <si>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</si>
  <si>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</si>
  <si>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</si>
  <si>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</si>
  <si>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</si>
  <si>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</si>
  <si>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</si>
  <si>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</si>
  <si>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</si>
  <si>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</si>
  <si>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</si>
  <si>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</si>
  <si>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</si>
  <si>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</si>
  <si>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</si>
  <si>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</si>
  <si>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</si>
  <si>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</si>
  <si>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</si>
  <si>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</si>
  <si>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</si>
  <si>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</si>
  <si>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</si>
  <si>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</si>
  <si>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</si>
  <si>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</si>
  <si>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</si>
  <si>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</si>
  <si>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</si>
  <si>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</si>
  <si>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</si>
  <si>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</si>
  <si>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</si>
  <si>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</si>
  <si>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</si>
  <si>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</si>
  <si>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</si>
  <si>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</si>
  <si>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</si>
  <si>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</si>
  <si>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</si>
  <si>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</si>
  <si>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</si>
  <si>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</si>
  <si>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</si>
  <si>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</si>
  <si>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</si>
  <si>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</si>
  <si>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</si>
  <si>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</si>
  <si>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</si>
  <si>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</si>
  <si>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</si>
  <si>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</si>
  <si>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</si>
  <si>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</si>
  <si>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</si>
  <si>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</si>
  <si>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</si>
  <si>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</si>
  <si>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</si>
  <si>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</si>
  <si>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</si>
  <si>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</si>
  <si>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</si>
  <si>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</si>
  <si>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</si>
  <si>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</si>
  <si>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</si>
  <si>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</si>
  <si>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</si>
  <si>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</si>
  <si>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</si>
  <si>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</si>
  <si>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</si>
  <si>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</si>
  <si>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</si>
  <si>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</si>
  <si>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</si>
  <si>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</si>
  <si>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</si>
  <si>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</si>
  <si>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</si>
  <si>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</si>
  <si>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</si>
  <si>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</si>
  <si>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</si>
  <si>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</si>
  <si>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</si>
  <si>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</si>
  <si>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</si>
  <si>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</si>
  <si>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</si>
  <si>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</si>
  <si>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</si>
  <si>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</si>
  <si>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</si>
  <si>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</si>
  <si>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</si>
  <si>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</si>
  <si>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</si>
  <si>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</si>
  <si>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</si>
  <si>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</si>
  <si>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</si>
  <si>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</si>
  <si>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</si>
  <si>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</si>
  <si>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</si>
  <si>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</si>
  <si>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</si>
  <si>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</si>
  <si>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</si>
  <si>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</si>
  <si>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</si>
  <si>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</si>
  <si>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</si>
  <si>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</si>
  <si>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</si>
  <si>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</si>
  <si>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</si>
  <si>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</si>
  <si>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</si>
  <si>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</si>
  <si>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</si>
  <si>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</si>
  <si>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</si>
  <si>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</si>
  <si>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</si>
  <si>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</si>
  <si>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</si>
  <si>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</si>
  <si>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</si>
  <si>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</si>
  <si>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</si>
  <si>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</si>
  <si>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</si>
  <si>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</si>
  <si>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</si>
  <si>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</si>
  <si>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</si>
  <si>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</si>
  <si>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</si>
  <si>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</si>
  <si>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</si>
  <si>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</si>
  <si>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</si>
  <si>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</si>
  <si>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</si>
  <si>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</si>
  <si>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</si>
  <si>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</si>
  <si>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</si>
  <si>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</si>
  <si>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</si>
  <si>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</si>
  <si>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</si>
  <si>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</si>
  <si>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</si>
  <si>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</si>
  <si>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</si>
  <si>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</si>
  <si>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</si>
  <si>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</si>
  <si>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</si>
  <si>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</si>
  <si>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</si>
  <si>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</si>
  <si>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</si>
  <si>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</si>
  <si>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</si>
  <si>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</si>
  <si>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</si>
  <si>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</si>
  <si>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</si>
  <si>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</si>
  <si>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</si>
  <si>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</si>
  <si>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</si>
  <si>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</si>
  <si>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</si>
  <si>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</si>
  <si>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</si>
  <si>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</si>
  <si>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</si>
  <si>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</si>
  <si>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</si>
  <si>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</si>
  <si>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</si>
  <si>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</si>
  <si>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</si>
  <si>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</si>
  <si>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</si>
  <si>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</si>
  <si>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</si>
  <si>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</si>
  <si>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</si>
  <si>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</si>
  <si>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</si>
  <si>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</si>
  <si>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</si>
  <si>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</si>
  <si>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</si>
  <si>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</si>
  <si>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</si>
  <si>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</si>
  <si>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</si>
  <si>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</si>
  <si>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</si>
  <si>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</si>
  <si>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</si>
  <si>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</si>
  <si>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</si>
  <si>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</si>
  <si>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</si>
  <si>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</si>
  <si>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</si>
  <si>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</si>
  <si>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</si>
  <si>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</si>
  <si>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</si>
  <si>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</si>
  <si>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</si>
  <si>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</si>
  <si>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</si>
  <si>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</si>
  <si>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</si>
  <si>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</si>
  <si>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</si>
  <si>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</si>
  <si>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</si>
  <si>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</si>
  <si>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</si>
  <si>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</si>
  <si>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</si>
  <si>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</si>
  <si>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</si>
  <si>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</si>
  <si>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</si>
  <si>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</si>
  <si>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</si>
  <si>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</si>
  <si>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</si>
  <si>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</si>
  <si>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</si>
  <si>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</si>
  <si>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</si>
  <si>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</si>
  <si>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</si>
  <si>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</si>
  <si>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</si>
  <si>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</si>
  <si>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</si>
  <si>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</si>
  <si>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</si>
  <si>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</si>
  <si>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</si>
  <si>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</si>
  <si>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</si>
  <si>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</si>
  <si>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</si>
  <si>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</si>
  <si>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</si>
  <si>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</si>
  <si>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</si>
  <si>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</si>
  <si>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</si>
  <si>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</si>
  <si>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</si>
  <si>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</si>
  <si>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</si>
  <si>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</si>
  <si>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</si>
  <si>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</si>
  <si>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</si>
  <si>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</si>
  <si>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</si>
  <si>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</si>
  <si>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</si>
  <si>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</si>
  <si>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</si>
  <si>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</si>
  <si>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</si>
  <si>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</si>
  <si>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</si>
  <si>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</si>
  <si>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</si>
  <si>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</si>
  <si>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</si>
  <si>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</si>
  <si>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</si>
  <si>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</si>
  <si>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</si>
  <si>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</si>
  <si>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</si>
  <si>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</si>
  <si>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</si>
  <si>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</si>
  <si>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</si>
  <si>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</si>
  <si>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</si>
  <si>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</si>
  <si>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</si>
  <si>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</si>
  <si>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</si>
  <si>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</si>
  <si>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</si>
  <si>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</si>
  <si>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</si>
  <si>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</si>
  <si>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</si>
  <si>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</si>
  <si>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</si>
  <si>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</si>
  <si>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</si>
  <si>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</si>
  <si>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</si>
  <si>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</si>
  <si>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</si>
  <si>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</si>
  <si>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</si>
  <si>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</si>
  <si>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</si>
  <si>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</si>
  <si>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</si>
  <si>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</si>
  <si>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</si>
  <si>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</si>
  <si>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</si>
  <si>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</si>
  <si>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</si>
  <si>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</si>
  <si>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</si>
  <si>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</si>
  <si>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</si>
  <si>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</si>
  <si>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</si>
  <si>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</si>
  <si>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</si>
  <si>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</si>
  <si>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</si>
  <si>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</si>
  <si>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</si>
  <si>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</si>
  <si>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</si>
  <si>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</si>
  <si>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</si>
  <si>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</si>
  <si>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</si>
  <si>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</si>
  <si>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</si>
  <si>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</si>
  <si>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</si>
  <si>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</si>
  <si>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</si>
  <si>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</si>
  <si>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</si>
  <si>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</si>
  <si>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</si>
  <si>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</si>
  <si>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</si>
  <si>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</si>
  <si>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</si>
  <si>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</si>
  <si>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</si>
  <si>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</si>
  <si>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</si>
  <si>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</si>
  <si>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</si>
  <si>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</si>
  <si>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</si>
  <si>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</si>
  <si>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</si>
  <si>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</si>
  <si>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</si>
  <si>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</si>
  <si>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</si>
  <si>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</si>
  <si>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</si>
  <si>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</si>
  <si>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</si>
  <si>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</si>
  <si>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</si>
  <si>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</si>
  <si>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</si>
  <si>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</si>
  <si>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</si>
  <si>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</si>
  <si>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</si>
  <si>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</si>
  <si>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</si>
  <si>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</si>
  <si>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</si>
  <si>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</si>
  <si>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</si>
  <si>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</si>
  <si>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</si>
  <si>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</si>
  <si>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</si>
  <si>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</si>
  <si>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</si>
  <si>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</si>
  <si>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</si>
  <si>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</si>
  <si>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</si>
  <si>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</si>
  <si>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</si>
  <si>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</si>
  <si>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</si>
  <si>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</si>
  <si>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</si>
  <si>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</si>
  <si>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</si>
  <si>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</si>
  <si>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</si>
  <si>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</si>
  <si>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</si>
  <si>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</si>
  <si>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</si>
  <si>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</si>
  <si>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</si>
  <si>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</si>
  <si>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</si>
  <si>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</si>
  <si>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</si>
  <si>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</si>
  <si>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</si>
  <si>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</si>
  <si>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</si>
  <si>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</si>
  <si>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</si>
  <si>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</si>
  <si>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</si>
  <si>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</si>
  <si>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</si>
  <si>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</si>
  <si>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</si>
  <si>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</si>
  <si>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</si>
  <si>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</si>
  <si>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</si>
  <si>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</si>
  <si>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</si>
  <si>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</si>
  <si>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</si>
  <si>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</si>
  <si>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</si>
  <si>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</si>
  <si>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</si>
  <si>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</si>
  <si>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</si>
  <si>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</si>
  <si>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</si>
  <si>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</si>
  <si>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</si>
  <si>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</si>
  <si>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</si>
  <si>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</si>
  <si>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</si>
  <si>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</si>
  <si>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</si>
  <si>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</si>
  <si>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</si>
  <si>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</si>
  <si>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</si>
  <si>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</si>
  <si>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</si>
  <si>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</si>
  <si>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</si>
  <si>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</si>
  <si>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</si>
  <si>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</si>
  <si>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</si>
  <si>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</si>
  <si>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</si>
  <si>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</si>
  <si>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</si>
  <si>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</si>
  <si>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</si>
  <si>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</si>
  <si>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</si>
  <si>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</si>
  <si>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</si>
  <si>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</si>
  <si>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</si>
  <si>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</si>
  <si>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</si>
  <si>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</si>
  <si>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</si>
  <si>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</si>
  <si>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</si>
  <si>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</si>
  <si>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</si>
  <si>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</si>
  <si>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</si>
  <si>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</si>
  <si>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</si>
  <si>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</si>
  <si>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</si>
  <si>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</si>
  <si>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</si>
  <si>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</si>
  <si>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</si>
  <si>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</si>
  <si>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</si>
  <si>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</si>
  <si>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</si>
  <si>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</si>
  <si>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</si>
  <si>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</si>
  <si>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</si>
  <si>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</si>
  <si>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</si>
  <si>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</si>
  <si>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</si>
  <si>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</si>
  <si>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</si>
  <si>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</si>
  <si>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</si>
  <si>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</si>
  <si>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</si>
  <si>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</si>
  <si>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</si>
  <si>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</si>
  <si>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</si>
  <si>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</si>
  <si>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</si>
  <si>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</si>
  <si>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</si>
  <si>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</si>
  <si>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</si>
  <si>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</si>
  <si>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</si>
  <si>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</si>
  <si>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</si>
  <si>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</si>
  <si>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</si>
  <si>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</si>
  <si>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</si>
  <si>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</si>
  <si>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</si>
  <si>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</si>
  <si>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</si>
  <si>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</si>
  <si>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</si>
  <si>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</si>
  <si>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</si>
  <si>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</si>
  <si>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</si>
  <si>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</si>
  <si>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</si>
  <si>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</si>
  <si>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</si>
  <si>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</si>
  <si>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</si>
  <si>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</si>
  <si>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</si>
  <si>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</si>
  <si>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</si>
  <si>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</si>
  <si>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</si>
  <si>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</si>
  <si>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</si>
  <si>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</si>
  <si>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</si>
  <si>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</si>
  <si>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</si>
  <si>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</si>
  <si>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</si>
  <si>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</si>
  <si>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</si>
  <si>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</si>
  <si>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</si>
  <si>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</si>
  <si>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</si>
  <si>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</si>
  <si>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</si>
  <si>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</si>
  <si>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</si>
  <si>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</si>
  <si>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</si>
  <si>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</si>
  <si>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</si>
  <si>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</si>
  <si>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</si>
  <si>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</si>
  <si>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</si>
  <si>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</si>
  <si>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</si>
  <si>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</si>
  <si>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</si>
  <si>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</si>
  <si>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</si>
  <si>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</si>
  <si>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</si>
  <si>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</si>
  <si>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</si>
  <si>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</si>
  <si>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</si>
  <si>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</si>
  <si>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</si>
  <si>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</si>
  <si>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</si>
  <si>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</si>
  <si>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</si>
  <si>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</si>
  <si>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</si>
  <si>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</si>
  <si>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</si>
  <si>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</si>
  <si>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</si>
  <si>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</si>
  <si>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</si>
  <si>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</si>
  <si>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</si>
  <si>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</si>
  <si>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</si>
  <si>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</si>
  <si>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</si>
  <si>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</si>
  <si>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</si>
  <si>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</si>
  <si>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</si>
  <si>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</si>
  <si>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</si>
  <si>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</si>
  <si>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</si>
  <si>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</si>
  <si>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</si>
  <si>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</si>
  <si>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</si>
  <si>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</si>
  <si>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</si>
  <si>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</si>
  <si>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</si>
  <si>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</si>
  <si>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</si>
  <si>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</si>
  <si>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</si>
  <si>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</si>
  <si>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</si>
  <si>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</si>
  <si>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</si>
  <si>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</si>
  <si>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</si>
  <si>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</si>
  <si>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</si>
  <si>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</si>
  <si>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</si>
  <si>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</si>
  <si>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</si>
  <si>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</si>
  <si>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</si>
  <si>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</si>
  <si>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</si>
  <si>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</si>
  <si>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</si>
  <si>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</si>
  <si>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</si>
  <si>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</si>
  <si>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</si>
  <si>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</si>
  <si>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</si>
  <si>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</si>
  <si>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</si>
  <si>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</si>
  <si>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</si>
  <si>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</si>
  <si>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</si>
  <si>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</si>
  <si>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</si>
  <si>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</si>
  <si>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</si>
  <si>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</si>
  <si>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</si>
  <si>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</si>
  <si>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</si>
  <si>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</si>
  <si>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</si>
  <si>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</si>
  <si>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</si>
  <si>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</si>
  <si>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</si>
  <si>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</si>
  <si>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</si>
  <si>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</si>
  <si>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</si>
  <si>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</si>
  <si>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</si>
  <si>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</si>
  <si>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</si>
  <si>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</si>
  <si>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</si>
  <si>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</si>
  <si>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</si>
  <si>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</si>
  <si>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</si>
  <si>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</si>
  <si>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</si>
  <si>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</si>
  <si>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</si>
  <si>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</si>
  <si>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</si>
  <si>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</si>
  <si>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</si>
  <si>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</si>
  <si>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</si>
  <si>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</si>
  <si>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</si>
  <si>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</si>
  <si>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</si>
  <si>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</si>
  <si>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</si>
  <si>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</si>
  <si>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</si>
  <si>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</si>
  <si>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</si>
  <si>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</si>
  <si>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</si>
  <si>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</si>
  <si>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</si>
  <si>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</si>
  <si>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</si>
  <si>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</si>
  <si>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</si>
  <si>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</si>
  <si>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</si>
  <si>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</si>
  <si>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</si>
  <si>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</si>
  <si>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</si>
  <si>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</si>
  <si>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</si>
  <si>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</si>
  <si>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</si>
  <si>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</si>
  <si>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</si>
  <si>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</si>
  <si>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</si>
  <si>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</si>
  <si>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</si>
  <si>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</si>
  <si>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</si>
  <si>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</si>
  <si>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</si>
  <si>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</si>
  <si>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</si>
  <si>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</si>
  <si>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</si>
  <si>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</si>
  <si>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</si>
  <si>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</si>
  <si>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</si>
  <si>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</si>
  <si>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</si>
  <si>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</si>
  <si>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</si>
  <si>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</si>
  <si>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</si>
  <si>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</si>
  <si>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</si>
  <si>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</si>
  <si>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</si>
  <si>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</si>
  <si>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</si>
  <si>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</si>
  <si>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</si>
  <si>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</si>
  <si>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</si>
  <si>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</si>
  <si>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</si>
  <si>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</si>
  <si>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</si>
  <si>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</si>
  <si>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</si>
  <si>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</si>
  <si>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</si>
  <si>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</si>
  <si>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</si>
  <si>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</si>
  <si>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</si>
  <si>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</si>
  <si>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</si>
  <si>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</si>
  <si>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</si>
  <si>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</si>
  <si>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</si>
  <si>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</si>
  <si>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</si>
  <si>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</si>
  <si>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</si>
  <si>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</si>
  <si>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</si>
  <si>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</si>
  <si>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</si>
  <si>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</si>
  <si>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</si>
  <si>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</si>
  <si>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</si>
  <si>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</si>
  <si>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</si>
  <si>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</si>
  <si>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</si>
  <si>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</si>
  <si>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</si>
  <si>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</si>
  <si>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</si>
  <si>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</si>
  <si>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</si>
  <si>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</si>
  <si>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</si>
  <si>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</si>
  <si>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</si>
  <si>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</si>
  <si>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</si>
  <si>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</si>
  <si>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</si>
  <si>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</si>
  <si>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</si>
  <si>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</si>
  <si>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</si>
  <si>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</si>
  <si>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</si>
  <si>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</si>
  <si>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</si>
  <si>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</si>
  <si>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</si>
  <si>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</si>
  <si>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</si>
  <si>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</si>
  <si>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</si>
  <si>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</si>
  <si>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</si>
  <si>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</si>
  <si>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</si>
  <si>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</si>
  <si>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</si>
  <si>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</si>
  <si>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</si>
  <si>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</si>
  <si>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</si>
  <si>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</si>
  <si>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</si>
  <si>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</si>
  <si>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</si>
  <si>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</si>
  <si>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</si>
  <si>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</si>
  <si>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</si>
  <si>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</si>
  <si>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</si>
  <si>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</si>
  <si>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</si>
  <si>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</si>
  <si>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</si>
  <si>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</si>
  <si>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</si>
  <si>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</si>
  <si>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</si>
  <si>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</si>
  <si>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</si>
  <si>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</si>
  <si>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</si>
  <si>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</si>
  <si>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</si>
  <si>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</si>
  <si>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</si>
  <si>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</si>
  <si>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</si>
  <si>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</si>
  <si>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</si>
  <si>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</si>
  <si>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</si>
  <si>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</si>
  <si>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</si>
  <si>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</si>
  <si>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</si>
  <si>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</si>
  <si>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</si>
  <si>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</si>
  <si>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</si>
  <si>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</si>
  <si>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</si>
  <si>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</si>
  <si>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</si>
  <si>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</si>
  <si>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</si>
  <si>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</si>
  <si>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</si>
  <si>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</si>
  <si>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</si>
  <si>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</si>
  <si>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</si>
  <si>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</si>
  <si>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</si>
  <si>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</si>
  <si>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</si>
  <si>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</si>
  <si>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</si>
  <si>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</si>
  <si>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</si>
  <si>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</si>
  <si>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</si>
  <si>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</si>
  <si>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</si>
  <si>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</si>
  <si>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</si>
  <si>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</si>
  <si>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</si>
  <si>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</si>
  <si>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</si>
  <si>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</si>
  <si>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</si>
  <si>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</si>
  <si>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</si>
  <si>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</si>
  <si>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</si>
  <si>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</si>
  <si>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</si>
  <si>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</si>
  <si>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</si>
  <si>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</si>
  <si>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</si>
  <si>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</si>
  <si>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</si>
  <si>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</si>
  <si>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</si>
  <si>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</si>
  <si>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</si>
  <si>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</si>
  <si>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</si>
  <si>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</si>
  <si>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</si>
  <si>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</si>
  <si>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</si>
  <si>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</si>
  <si>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</si>
  <si>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</si>
  <si>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</si>
  <si>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</si>
  <si>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</si>
  <si>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</si>
  <si>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</si>
  <si>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</si>
  <si>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</si>
  <si>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</si>
  <si>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</si>
  <si>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</si>
  <si>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</si>
  <si>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</si>
  <si>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</si>
  <si>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</si>
  <si>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</si>
  <si>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</si>
  <si>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</si>
  <si>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</si>
  <si>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</si>
  <si>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</si>
  <si>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</si>
  <si>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</si>
  <si>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</si>
  <si>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</si>
  <si>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</si>
  <si>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</si>
  <si>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</si>
  <si>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</si>
  <si>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</si>
  <si>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</si>
  <si>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</si>
  <si>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</si>
  <si>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</si>
  <si>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</si>
  <si>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</si>
  <si>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</si>
  <si>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</si>
  <si>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</si>
  <si>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</si>
  <si>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</si>
  <si>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</si>
  <si>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</si>
  <si>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</si>
  <si>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</si>
  <si>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</si>
  <si>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</si>
  <si>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</si>
  <si>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</si>
  <si>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</si>
  <si>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</si>
  <si>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</si>
  <si>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</si>
  <si>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</si>
  <si>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</si>
  <si>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</si>
  <si>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</si>
  <si>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</si>
  <si>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</si>
  <si>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</si>
  <si>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</si>
  <si>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</si>
  <si>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</si>
  <si>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</si>
  <si>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</si>
  <si>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</si>
  <si>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</si>
  <si>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</si>
  <si>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</si>
  <si>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</si>
  <si>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</si>
  <si>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</si>
  <si>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</si>
  <si>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</si>
  <si>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</si>
  <si>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</si>
  <si>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</si>
  <si>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</si>
  <si>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</si>
  <si>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</si>
  <si>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</si>
  <si>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</si>
  <si>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</si>
  <si>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</si>
  <si>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</si>
  <si>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</si>
  <si>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</si>
  <si>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</si>
  <si>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</si>
  <si>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</si>
  <si>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</si>
  <si>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</si>
  <si>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</si>
  <si>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</si>
  <si>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</si>
  <si>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</si>
  <si>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</si>
  <si>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</si>
  <si>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</si>
  <si>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</si>
  <si>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</si>
  <si>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</si>
  <si>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</si>
  <si>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</si>
  <si>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</si>
  <si>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</si>
  <si>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</si>
  <si>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</si>
  <si>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</si>
  <si>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</si>
  <si>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</si>
  <si>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</si>
  <si>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</si>
  <si>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</si>
  <si>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</si>
  <si>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</si>
  <si>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</si>
  <si>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</si>
  <si>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</si>
  <si>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</si>
  <si>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</si>
  <si>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</si>
  <si>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</si>
  <si>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</si>
  <si>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</si>
  <si>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</si>
  <si>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</si>
  <si>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</si>
  <si>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</si>
  <si>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</si>
  <si>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</si>
  <si>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</si>
  <si>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</si>
  <si>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</si>
  <si>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</si>
  <si>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</si>
  <si>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</si>
  <si>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</si>
  <si>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</si>
  <si>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</si>
  <si>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</si>
  <si>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</si>
  <si>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</si>
  <si>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</si>
  <si>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</si>
  <si>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</si>
  <si>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</si>
  <si>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</si>
  <si>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</si>
  <si>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</si>
  <si>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</si>
  <si>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</si>
  <si>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</si>
  <si>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</si>
  <si>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</si>
  <si>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</si>
  <si>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</si>
  <si>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</si>
  <si>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</si>
  <si>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</si>
  <si>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</si>
  <si>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</si>
  <si>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</si>
  <si>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</si>
  <si>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</si>
  <si>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</si>
  <si>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</si>
  <si>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</si>
  <si>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</si>
  <si>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</si>
  <si>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</si>
  <si>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</si>
  <si>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</si>
  <si>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</si>
  <si>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</si>
  <si>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</si>
  <si>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</si>
  <si>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</si>
  <si>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</si>
  <si>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</si>
  <si>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</si>
  <si>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</si>
  <si>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</si>
  <si>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</si>
  <si>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</si>
  <si>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</si>
  <si>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</si>
  <si>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</si>
  <si>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</si>
  <si>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</si>
  <si>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</si>
  <si>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</si>
  <si>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</si>
  <si>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</si>
  <si>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</si>
  <si>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</si>
  <si>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</si>
  <si>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</si>
  <si>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</si>
  <si>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</si>
  <si>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</si>
  <si>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</si>
  <si>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</si>
  <si>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</si>
  <si>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</si>
  <si>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</si>
  <si>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</si>
  <si>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</si>
  <si>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</si>
  <si>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</si>
  <si>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</si>
  <si>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</si>
  <si>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</si>
  <si>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</si>
  <si>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</si>
  <si>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</si>
  <si>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</si>
  <si>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</si>
  <si>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</si>
  <si>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</si>
  <si>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</si>
  <si>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</si>
  <si>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</si>
  <si>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</si>
  <si>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</si>
  <si>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</si>
  <si>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</si>
  <si>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</si>
  <si>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</si>
  <si>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</si>
  <si>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</si>
  <si>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</si>
  <si>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</si>
  <si>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</si>
  <si>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</si>
  <si>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</si>
  <si>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</si>
  <si>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</si>
  <si>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</si>
  <si>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</si>
  <si>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</si>
  <si>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</si>
  <si>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</si>
  <si>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</si>
  <si>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</si>
  <si>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</si>
  <si>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</si>
  <si>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</si>
  <si>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</si>
  <si>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</si>
  <si>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</si>
  <si>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</si>
  <si>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</si>
  <si>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</si>
  <si>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</si>
  <si>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</si>
  <si>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</si>
  <si>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</si>
  <si>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</si>
  <si>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</si>
  <si>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</si>
  <si>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</si>
  <si>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</si>
  <si>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</si>
  <si>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</si>
  <si>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</si>
  <si>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</si>
  <si>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</si>
  <si>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</si>
  <si>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</si>
  <si>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</si>
  <si>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</si>
  <si>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</si>
  <si>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</si>
  <si>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</si>
  <si>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</si>
  <si>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</si>
  <si>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</si>
  <si>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</si>
  <si>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</si>
  <si>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</si>
  <si>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</si>
  <si>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</si>
  <si>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</si>
  <si>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</si>
  <si>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</si>
  <si>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</si>
  <si>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</si>
  <si>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</si>
  <si>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</si>
  <si>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</si>
  <si>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</si>
  <si>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</si>
  <si>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</si>
  <si>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</si>
  <si>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</si>
  <si>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</si>
  <si>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</si>
  <si>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</si>
  <si>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</si>
  <si>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</si>
  <si>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</si>
  <si>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</si>
  <si>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</si>
  <si>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</si>
  <si>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</si>
  <si>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</si>
  <si>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</si>
  <si>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</si>
  <si>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</si>
  <si>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</si>
  <si>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</si>
  <si>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</si>
  <si>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</si>
  <si>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</si>
  <si>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</si>
  <si>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</si>
  <si>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</si>
  <si>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</si>
  <si>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</si>
  <si>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</si>
  <si>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</si>
  <si>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</si>
  <si>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</si>
  <si>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</si>
  <si>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</si>
  <si>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</si>
  <si>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</si>
  <si>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</si>
  <si>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</si>
  <si>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</si>
  <si>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</si>
  <si>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</si>
  <si>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</si>
  <si>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</si>
  <si>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</si>
  <si>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</si>
  <si>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</si>
  <si>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</si>
  <si>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</si>
  <si>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</si>
  <si>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</si>
  <si>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</si>
  <si>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</si>
  <si>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</si>
  <si>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</si>
  <si>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</si>
  <si>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</si>
  <si>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</si>
  <si>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</si>
  <si>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</si>
  <si>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</si>
  <si>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</si>
  <si>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</si>
  <si>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</si>
  <si>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</si>
  <si>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</si>
  <si>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</si>
  <si>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</si>
  <si>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</si>
  <si>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</si>
  <si>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</si>
  <si>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</si>
  <si>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</si>
  <si>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</si>
  <si>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</si>
  <si>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</si>
  <si>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</si>
  <si>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</si>
  <si>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</si>
  <si>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</si>
  <si>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</si>
  <si>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</si>
  <si>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</si>
  <si>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</si>
  <si>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</si>
  <si>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</si>
  <si>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</si>
  <si>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</si>
  <si>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</si>
  <si>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</si>
  <si>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</si>
  <si>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</si>
  <si>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</si>
  <si>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</si>
  <si>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</si>
  <si>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</si>
  <si>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</si>
  <si>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</si>
  <si>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</si>
  <si>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</si>
  <si>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</si>
  <si>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</si>
  <si>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</si>
  <si>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</si>
  <si>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</si>
  <si>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</si>
  <si>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</si>
  <si>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</si>
  <si>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</si>
  <si>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</si>
  <si>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</si>
  <si>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</si>
  <si>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</si>
  <si>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</si>
  <si>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</si>
  <si>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</si>
  <si>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</si>
  <si>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</si>
  <si>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</si>
  <si>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</si>
  <si>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</si>
  <si>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</si>
  <si>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</si>
  <si>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</si>
  <si>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</si>
  <si>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</si>
  <si>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</si>
  <si>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</si>
  <si>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</si>
  <si>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</si>
  <si>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</si>
  <si>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</si>
  <si>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</si>
  <si>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</si>
  <si>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</si>
  <si>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</si>
  <si>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</si>
  <si>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</si>
  <si>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</si>
  <si>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</si>
  <si>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</si>
  <si>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</si>
  <si>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</si>
  <si>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</si>
  <si>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</si>
  <si>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</si>
  <si>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</si>
  <si>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</si>
  <si>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</si>
  <si>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</si>
  <si>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</si>
  <si>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</si>
  <si>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</si>
  <si>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</si>
  <si>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</si>
  <si>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</si>
  <si>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</si>
  <si>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</si>
  <si>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</si>
  <si>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</si>
  <si>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</si>
  <si>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</si>
  <si>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</si>
  <si>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</si>
  <si>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</si>
  <si>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</si>
  <si>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</si>
  <si>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</si>
  <si>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</si>
  <si>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</si>
  <si>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</si>
  <si>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</si>
  <si>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</si>
  <si>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</si>
  <si>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</si>
  <si>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</si>
  <si>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</si>
  <si>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</si>
  <si>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</si>
  <si>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</si>
  <si>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</si>
  <si>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</si>
  <si>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</si>
  <si>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</si>
  <si>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</si>
  <si>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</si>
  <si>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</si>
  <si>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</si>
  <si>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</si>
  <si>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</si>
  <si>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</si>
  <si>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</si>
  <si>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</si>
  <si>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</si>
  <si>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</si>
  <si>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</si>
  <si>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</si>
  <si>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</si>
  <si>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</si>
  <si>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</si>
  <si>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</si>
  <si>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</si>
  <si>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</si>
  <si>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</si>
  <si>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</si>
  <si>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</si>
  <si>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</si>
  <si>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</si>
  <si>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</si>
  <si>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</si>
  <si>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</si>
  <si>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</si>
  <si>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</si>
  <si>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</si>
  <si>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</si>
  <si>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</si>
  <si>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</si>
  <si>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</si>
  <si>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</si>
  <si>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</si>
  <si>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</si>
  <si>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</si>
  <si>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</si>
  <si>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</si>
  <si>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</si>
  <si>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</si>
  <si>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</si>
  <si>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</si>
  <si>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</si>
  <si>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</si>
  <si>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</si>
  <si>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</si>
  <si>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</si>
  <si>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</si>
  <si>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</si>
  <si>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</si>
  <si>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</si>
  <si>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</si>
  <si>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</si>
  <si>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</si>
  <si>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</si>
  <si>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</si>
  <si>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</si>
  <si>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</si>
  <si>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</si>
  <si>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</si>
  <si>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</si>
  <si>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</si>
  <si>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</si>
  <si>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</si>
  <si>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</si>
  <si>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</si>
  <si>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</si>
  <si>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</si>
  <si>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</si>
  <si>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</si>
  <si>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</si>
  <si>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</si>
  <si>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</si>
  <si>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</si>
  <si>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</si>
  <si>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</si>
  <si>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</si>
  <si>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</si>
  <si>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</si>
  <si>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</si>
  <si>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</si>
  <si>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</si>
  <si>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</si>
  <si>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</si>
  <si>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</si>
  <si>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</si>
  <si>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</si>
  <si>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</si>
  <si>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</si>
  <si>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</si>
  <si>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</si>
  <si>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</si>
  <si>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</si>
  <si>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</si>
  <si>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</si>
  <si>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</si>
  <si>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</si>
  <si>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</si>
  <si>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</si>
  <si>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</si>
  <si>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</si>
  <si>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</si>
  <si>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</si>
  <si>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</si>
  <si>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</si>
  <si>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</si>
  <si>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</si>
  <si>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</si>
  <si>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</si>
  <si>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</si>
  <si>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</si>
  <si>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</si>
  <si>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</si>
  <si>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</si>
  <si>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</si>
  <si>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</si>
  <si>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</si>
  <si>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</si>
  <si>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</si>
  <si>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</si>
  <si>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</si>
  <si>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</si>
  <si>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</si>
  <si>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</si>
  <si>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</si>
  <si>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</si>
  <si>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</si>
  <si>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</si>
  <si>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</si>
  <si>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</si>
  <si>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</si>
  <si>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</si>
  <si>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</si>
  <si>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</si>
  <si>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</si>
  <si>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</si>
  <si>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</si>
  <si>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</si>
  <si>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</si>
  <si>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</si>
  <si>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</si>
  <si>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</si>
  <si>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</si>
  <si>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</si>
  <si>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</si>
  <si>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</si>
  <si>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</si>
  <si>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</si>
  <si>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</si>
  <si>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</si>
  <si>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</si>
  <si>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</si>
  <si>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</si>
  <si>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</si>
  <si>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</si>
  <si>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</si>
  <si>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</si>
  <si>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</si>
  <si>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</si>
  <si>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</si>
  <si>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</si>
  <si>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</si>
  <si>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</si>
  <si>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</si>
  <si>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</si>
  <si>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</si>
  <si>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</si>
  <si>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</si>
  <si>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</si>
  <si>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</si>
  <si>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</si>
  <si>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</si>
  <si>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</si>
  <si>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</si>
  <si>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</si>
  <si>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</si>
  <si>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</si>
  <si>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</si>
  <si>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</si>
  <si>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</si>
  <si>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</si>
  <si>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</si>
  <si>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</si>
  <si>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</si>
  <si>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</si>
  <si>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</si>
  <si>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</si>
  <si>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</si>
  <si>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</si>
  <si>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</si>
  <si>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</si>
  <si>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</si>
  <si>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</si>
  <si>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</si>
  <si>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</si>
  <si>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</si>
  <si>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</si>
  <si>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</si>
  <si>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</si>
  <si>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</si>
  <si>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</si>
  <si>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</si>
  <si>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</si>
  <si>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</si>
  <si>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</si>
  <si>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</si>
  <si>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</si>
  <si>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</si>
  <si>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</si>
  <si>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</si>
  <si>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</si>
  <si>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</si>
  <si>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</si>
  <si>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</si>
  <si>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</si>
  <si>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</si>
  <si>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</si>
  <si>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</si>
  <si>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</si>
  <si>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</si>
  <si>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</si>
  <si>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</si>
  <si>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</si>
  <si>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</si>
  <si>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</si>
  <si>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</si>
  <si>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</si>
  <si>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</si>
  <si>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</si>
  <si>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</si>
  <si>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</si>
  <si>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</si>
  <si>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</si>
  <si>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</si>
  <si>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</si>
  <si>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</si>
  <si>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</si>
  <si>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</si>
  <si>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</si>
  <si>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</si>
  <si>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</si>
  <si>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</si>
  <si>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</si>
  <si>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</si>
  <si>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</si>
  <si>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</si>
  <si>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</si>
  <si>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</si>
  <si>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</si>
  <si>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</si>
  <si>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</si>
  <si>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</si>
  <si>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</si>
  <si>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</si>
  <si>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</si>
  <si>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</si>
  <si>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</si>
  <si>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</si>
  <si>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</si>
  <si>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</si>
  <si>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</si>
  <si>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</si>
  <si>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</si>
  <si>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</si>
  <si>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</si>
  <si>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</si>
  <si>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</si>
  <si>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</si>
  <si>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</si>
  <si>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</si>
  <si>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</si>
  <si>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</si>
  <si>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</si>
  <si>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</si>
  <si>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</si>
  <si>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</si>
  <si>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</si>
  <si>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</si>
  <si>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</si>
  <si>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</si>
  <si>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</si>
  <si>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</si>
  <si>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</si>
  <si>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</si>
  <si>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</si>
  <si>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</si>
  <si>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</si>
  <si>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</si>
  <si>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</si>
  <si>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</si>
  <si>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</si>
  <si>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</si>
  <si>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</si>
  <si>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</si>
  <si>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</si>
  <si>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</si>
  <si>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</si>
  <si>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</si>
  <si>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</si>
  <si>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</si>
  <si>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</si>
  <si>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</si>
  <si>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</si>
  <si>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</si>
  <si>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</si>
  <si>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</si>
  <si>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</si>
  <si>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</si>
  <si>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</si>
  <si>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</si>
  <si>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</si>
  <si>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</si>
  <si>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</si>
  <si>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</si>
  <si>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</si>
  <si>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</si>
  <si>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</si>
  <si>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</si>
  <si>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</si>
  <si>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</si>
  <si>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</si>
  <si>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</si>
  <si>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</si>
  <si>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</si>
  <si>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</si>
  <si>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</si>
  <si>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</si>
  <si>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</si>
  <si>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</si>
  <si>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</si>
  <si>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</si>
  <si>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</si>
  <si>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</si>
  <si>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</si>
  <si>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</si>
  <si>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</si>
  <si>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</si>
  <si>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</si>
  <si>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</si>
  <si>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</si>
  <si>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</si>
  <si>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</si>
  <si>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</si>
  <si>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</si>
  <si>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</si>
  <si>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</si>
  <si>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</si>
  <si>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</si>
  <si>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</si>
  <si>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</si>
  <si>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</si>
  <si>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</si>
  <si>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</si>
  <si>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</si>
  <si>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</si>
  <si>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</si>
  <si>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</si>
  <si>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</si>
  <si>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</si>
  <si>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</si>
  <si>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</si>
  <si>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</si>
  <si>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</si>
  <si>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</si>
  <si>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</si>
  <si>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</si>
  <si>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</si>
  <si>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</si>
  <si>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</si>
  <si>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</si>
  <si>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</si>
  <si>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</si>
  <si>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</si>
  <si>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</si>
  <si>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</si>
  <si>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</si>
  <si>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</si>
  <si>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</si>
  <si>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</si>
  <si>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</si>
  <si>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</si>
  <si>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</si>
  <si>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</si>
  <si>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</si>
  <si>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</si>
  <si>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</si>
  <si>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</si>
  <si>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</si>
  <si>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</si>
  <si>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</si>
  <si>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</si>
  <si>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</si>
  <si>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</si>
  <si>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</si>
  <si>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</si>
  <si>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</si>
  <si>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</si>
  <si>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</si>
  <si>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</si>
  <si>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</si>
  <si>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</si>
  <si>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</si>
  <si>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</si>
  <si>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</si>
  <si>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</si>
  <si>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</si>
  <si>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</si>
  <si>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</si>
  <si>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</si>
  <si>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</si>
  <si>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</si>
  <si>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</si>
  <si>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</si>
  <si>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</si>
  <si>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</si>
  <si>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</si>
  <si>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</si>
  <si>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</si>
  <si>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</si>
  <si>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</si>
  <si>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</si>
  <si>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</si>
  <si>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</si>
  <si>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</si>
  <si>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</si>
  <si>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</si>
  <si>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</si>
  <si>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</si>
  <si>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</si>
  <si>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</si>
  <si>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</si>
  <si>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</si>
  <si>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</si>
  <si>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</si>
  <si>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</si>
  <si>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</si>
  <si>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</si>
  <si>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</si>
  <si>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</si>
  <si>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</si>
  <si>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</si>
  <si>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</si>
  <si>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</si>
  <si>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</si>
  <si>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</si>
  <si>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</si>
  <si>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</si>
  <si>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</si>
  <si>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</si>
  <si>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</si>
  <si>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</si>
  <si>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</si>
  <si>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</si>
  <si>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</si>
  <si>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</si>
  <si>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</si>
  <si>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</si>
  <si>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</si>
  <si>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</si>
  <si>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</si>
  <si>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</si>
  <si>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</si>
  <si>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</si>
  <si>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</si>
  <si>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</si>
  <si>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</si>
  <si>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</si>
  <si>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</si>
  <si>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</si>
  <si>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</si>
  <si>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</si>
  <si>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</si>
  <si>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</si>
  <si>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</si>
  <si>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</si>
  <si>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</si>
  <si>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</si>
  <si>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</si>
  <si>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</si>
  <si>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</si>
  <si>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</si>
  <si>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</si>
  <si>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</si>
  <si>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</si>
  <si>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</si>
  <si>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</si>
  <si>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</si>
  <si>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</si>
  <si>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</si>
  <si>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</si>
  <si>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</si>
  <si>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</si>
  <si>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</si>
  <si>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</si>
  <si>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</si>
  <si>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</si>
  <si>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</si>
  <si>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</si>
  <si>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</si>
  <si>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</si>
  <si>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</si>
  <si>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</si>
  <si>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</si>
  <si>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</si>
  <si>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</si>
  <si>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</si>
  <si>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</si>
  <si>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</si>
  <si>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</si>
  <si>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</si>
  <si>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</si>
  <si>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</si>
  <si>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</si>
  <si>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</si>
  <si>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</si>
  <si>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</si>
  <si>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</si>
  <si>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</si>
  <si>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</si>
  <si>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</si>
  <si>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</si>
  <si>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</si>
  <si>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</si>
  <si>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</si>
  <si>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</si>
  <si>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</si>
  <si>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</si>
  <si>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</si>
  <si>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</si>
  <si>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</si>
  <si>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</si>
  <si>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</si>
  <si>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</si>
  <si>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</si>
  <si>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</si>
  <si>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</si>
  <si>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</si>
  <si>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</si>
  <si>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</si>
  <si>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</si>
  <si>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</si>
  <si>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</si>
  <si>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</si>
  <si>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</si>
  <si>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</si>
  <si>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</si>
  <si>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</si>
  <si>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</si>
  <si>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</si>
  <si>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</si>
  <si>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</si>
  <si>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</si>
  <si>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</si>
  <si>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</si>
  <si>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</si>
  <si>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</si>
  <si>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</si>
  <si>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</si>
  <si>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</si>
  <si>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</si>
  <si>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</si>
  <si>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</si>
  <si>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</si>
  <si>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</si>
  <si>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</si>
  <si>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</si>
  <si>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</si>
  <si>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</si>
  <si>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</si>
  <si>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</si>
  <si>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</si>
  <si>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</si>
  <si>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</si>
  <si>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</si>
  <si>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</si>
  <si>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</si>
  <si>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</si>
  <si>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</si>
  <si>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</si>
  <si>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</si>
  <si>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</si>
  <si>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</si>
  <si>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</si>
  <si>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</si>
  <si>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</si>
  <si>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</si>
  <si>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</si>
  <si>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</si>
  <si>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</si>
  <si>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</si>
  <si>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</si>
  <si>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</si>
  <si>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</si>
  <si>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</si>
  <si>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</si>
  <si>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</si>
  <si>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</si>
  <si>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</si>
  <si>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</si>
  <si>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</si>
  <si>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</si>
  <si>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</si>
  <si>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</si>
  <si>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</si>
  <si>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</si>
  <si>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</si>
  <si>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</si>
  <si>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</si>
  <si>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</si>
  <si>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</si>
  <si>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</si>
  <si>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</si>
  <si>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</si>
  <si>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</si>
  <si>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</si>
  <si>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</si>
  <si>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</si>
  <si>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</si>
  <si>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</si>
  <si>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</si>
  <si>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</si>
  <si>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</si>
  <si>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</si>
  <si>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</si>
  <si>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</si>
  <si>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</si>
  <si>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</si>
  <si>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</si>
  <si>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</si>
  <si>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</si>
  <si>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</si>
  <si>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</si>
  <si>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</si>
  <si>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</si>
  <si>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</si>
  <si>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</si>
  <si>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</si>
  <si>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</si>
  <si>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</si>
  <si>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</si>
  <si>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</si>
  <si>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</si>
  <si>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</si>
  <si>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</si>
  <si>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</si>
  <si>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</si>
  <si>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</si>
  <si>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</si>
  <si>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</si>
  <si>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</si>
  <si>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</si>
  <si>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</si>
  <si>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</si>
  <si>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</si>
  <si>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</si>
  <si>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</si>
  <si>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</si>
  <si>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</si>
  <si>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</si>
  <si>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</si>
  <si>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</si>
  <si>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</si>
  <si>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</si>
  <si>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</si>
  <si>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</si>
  <si>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</si>
  <si>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</si>
  <si>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</si>
  <si>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</si>
  <si>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</si>
  <si>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</si>
  <si>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</si>
  <si>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</si>
  <si>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</si>
  <si>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</si>
  <si>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</si>
  <si>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</si>
  <si>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</si>
  <si>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</si>
  <si>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</si>
  <si>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</si>
  <si>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</si>
  <si>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</si>
  <si>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</si>
  <si>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</si>
  <si>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</si>
  <si>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</si>
  <si>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</si>
  <si>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</si>
  <si>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</si>
  <si>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</si>
  <si>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</si>
  <si>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</si>
  <si>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</si>
  <si>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</si>
  <si>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</si>
  <si>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</si>
  <si>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</si>
  <si>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</si>
  <si>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</si>
  <si>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</si>
  <si>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</si>
  <si>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</si>
  <si>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</si>
  <si>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</si>
  <si>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</si>
  <si>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</si>
  <si>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</si>
  <si>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</si>
  <si>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</si>
  <si>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</si>
  <si>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</si>
  <si>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</si>
  <si>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</si>
  <si>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</si>
  <si>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</si>
  <si>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</si>
  <si>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</si>
  <si>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</si>
  <si>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</si>
  <si>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</si>
  <si>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</si>
  <si>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</si>
  <si>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</si>
  <si>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</si>
  <si>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</si>
  <si>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</si>
  <si>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</si>
  <si>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</si>
  <si>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</si>
  <si>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</si>
  <si>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</si>
  <si>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</si>
  <si>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</si>
  <si>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</si>
  <si>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</si>
  <si>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</si>
  <si>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</si>
  <si>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</si>
  <si>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</si>
  <si>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</si>
  <si>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</si>
  <si>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</si>
  <si>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</si>
  <si>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</si>
  <si>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</si>
  <si>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</si>
  <si>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</si>
  <si>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</si>
  <si>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</si>
  <si>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</si>
  <si>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</si>
  <si>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</si>
  <si>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</si>
  <si>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</si>
  <si>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</si>
  <si>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</si>
  <si>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</si>
  <si>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</si>
  <si>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</si>
  <si>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</si>
  <si>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</si>
  <si>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</si>
  <si>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</si>
  <si>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</si>
  <si>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</si>
  <si>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</si>
  <si>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</si>
  <si>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</si>
  <si>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</si>
  <si>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</si>
  <si>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</si>
  <si>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</si>
  <si>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</si>
  <si>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</si>
  <si>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</si>
  <si>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</si>
  <si>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</si>
  <si>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</si>
  <si>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</si>
  <si>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</si>
  <si>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</si>
  <si>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</si>
  <si>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</si>
  <si>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</si>
  <si>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</si>
  <si>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</si>
  <si>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</si>
  <si>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</si>
  <si>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</si>
  <si>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</si>
  <si>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</si>
  <si>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</si>
  <si>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</si>
  <si>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</si>
  <si>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</si>
  <si>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</si>
  <si>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</si>
  <si>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</si>
  <si>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</si>
  <si>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</si>
  <si>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</si>
  <si>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</si>
  <si>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</si>
  <si>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</si>
  <si>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</si>
  <si>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</si>
  <si>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</si>
  <si>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</si>
  <si>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</si>
  <si>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</si>
  <si>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</si>
  <si>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</si>
  <si>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</si>
  <si>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</si>
  <si>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</si>
  <si>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</si>
  <si>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</si>
  <si>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</si>
  <si>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</si>
  <si>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</si>
  <si>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</si>
  <si>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</si>
  <si>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</si>
  <si>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</si>
  <si>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</si>
  <si>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</si>
  <si>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</si>
  <si>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</si>
  <si>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</si>
  <si>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</si>
  <si>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</si>
  <si>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</si>
  <si>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</si>
  <si>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</si>
  <si>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</si>
  <si>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</si>
  <si>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</si>
  <si>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</si>
  <si>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</si>
  <si>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</si>
  <si>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</si>
  <si>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</si>
  <si>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</si>
  <si>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</si>
  <si>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</si>
  <si>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</si>
  <si>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</si>
  <si>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</si>
  <si>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</si>
  <si>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</si>
  <si>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</si>
  <si>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</si>
  <si>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</si>
  <si>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</si>
  <si>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</si>
  <si>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</si>
  <si>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</si>
  <si>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</si>
  <si>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</si>
  <si>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</si>
  <si>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</si>
  <si>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</si>
  <si>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</si>
  <si>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</si>
  <si>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</si>
  <si>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</si>
  <si>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</si>
  <si>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</si>
  <si>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</si>
  <si>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</si>
  <si>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</si>
  <si>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</si>
  <si>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</si>
  <si>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</si>
  <si>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</si>
  <si>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</si>
  <si>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</si>
  <si>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</si>
  <si>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</si>
  <si>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</si>
  <si>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</si>
  <si>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</si>
  <si>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</si>
  <si>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</si>
  <si>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</si>
  <si>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</si>
  <si>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</si>
  <si>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</si>
  <si>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</si>
  <si>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</si>
  <si>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</si>
  <si>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</si>
  <si>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</si>
  <si>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</si>
  <si>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</si>
  <si>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</si>
  <si>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</si>
  <si>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</si>
  <si>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</si>
  <si>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</si>
  <si>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</si>
  <si>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</si>
  <si>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</si>
  <si>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</si>
  <si>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</si>
  <si>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</si>
  <si>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</si>
  <si>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</si>
  <si>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</si>
  <si>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</si>
  <si>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</si>
  <si>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</si>
  <si>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</si>
  <si>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</si>
  <si>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</si>
  <si>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</si>
  <si>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</si>
  <si>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</si>
  <si>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</si>
  <si>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</si>
  <si>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</si>
  <si>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</si>
  <si>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</si>
  <si>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</si>
  <si>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</si>
  <si>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</si>
  <si>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</si>
  <si>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</si>
  <si>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</si>
  <si>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</si>
  <si>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</si>
  <si>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</si>
  <si>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</si>
  <si>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</si>
  <si>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</si>
  <si>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</si>
  <si>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</si>
  <si>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</si>
  <si>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</si>
  <si>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</si>
  <si>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</si>
  <si>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</si>
  <si>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</si>
  <si>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</si>
  <si>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</si>
  <si>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</si>
  <si>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</si>
  <si>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</si>
  <si>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</si>
  <si>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</si>
  <si>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</si>
  <si>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</si>
  <si>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</si>
  <si>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</si>
  <si>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</si>
  <si>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</si>
  <si>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</si>
  <si>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</si>
  <si>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</si>
  <si>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</si>
  <si>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</si>
  <si>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</si>
  <si>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</si>
  <si>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</si>
  <si>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</si>
  <si>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</si>
  <si>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</si>
  <si>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</si>
  <si>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</si>
  <si>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</si>
  <si>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</si>
  <si>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</si>
  <si>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</si>
  <si>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</si>
  <si>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</si>
  <si>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</si>
  <si>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</si>
  <si>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</si>
  <si>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</si>
  <si>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</si>
  <si>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</si>
  <si>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</si>
  <si>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</si>
  <si>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</si>
  <si>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</si>
  <si>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</si>
  <si>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</si>
  <si>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</si>
  <si>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</si>
  <si>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</si>
  <si>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</si>
  <si>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</si>
  <si>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</si>
  <si>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</si>
  <si>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</si>
  <si>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</si>
  <si>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</si>
  <si>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</si>
  <si>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</si>
  <si>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</si>
  <si>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</si>
  <si>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</si>
  <si>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</si>
  <si>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</si>
  <si>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</si>
  <si>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</si>
  <si>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</si>
  <si>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</si>
  <si>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</si>
  <si>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</si>
  <si>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</si>
  <si>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</si>
  <si>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</si>
  <si>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</si>
  <si>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</si>
  <si>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</si>
  <si>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</si>
  <si>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</si>
  <si>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</si>
  <si>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</si>
  <si>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</si>
  <si>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</si>
  <si>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</si>
  <si>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</si>
  <si>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</si>
  <si>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</si>
  <si>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</si>
  <si>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</si>
  <si>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</si>
  <si>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</si>
  <si>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</si>
  <si>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</si>
  <si>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</si>
  <si>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</si>
  <si>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</si>
  <si>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</si>
  <si>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</si>
  <si>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</si>
  <si>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</si>
  <si>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</si>
  <si>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</si>
  <si>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</si>
  <si>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</si>
  <si>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</si>
  <si>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</si>
  <si>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</si>
  <si>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</si>
  <si>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</si>
  <si>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</si>
  <si>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</si>
  <si>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</si>
  <si>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</si>
  <si>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</si>
  <si>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</si>
  <si>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</si>
  <si>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</si>
  <si>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</si>
  <si>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</si>
  <si>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</si>
  <si>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</si>
  <si>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</si>
  <si>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</si>
  <si>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</si>
  <si>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</si>
  <si>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</si>
  <si>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</si>
  <si>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</si>
  <si>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</si>
  <si>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</si>
  <si>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</si>
  <si>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</si>
  <si>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</si>
  <si>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</si>
  <si>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</si>
  <si>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</si>
  <si>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</si>
  <si>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</si>
  <si>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</si>
  <si>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</si>
  <si>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</si>
  <si>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</si>
  <si>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</si>
  <si>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</si>
  <si>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</si>
  <si>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</si>
  <si>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</si>
  <si>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</si>
  <si>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</si>
  <si>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</si>
  <si>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</si>
  <si>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</si>
  <si>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</si>
  <si>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</si>
  <si>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</si>
  <si>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</si>
  <si>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</si>
  <si>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</si>
  <si>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</si>
  <si>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</si>
  <si>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</si>
  <si>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</si>
  <si>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</si>
  <si>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</si>
  <si>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</si>
  <si>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</si>
  <si>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</si>
  <si>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</si>
  <si>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</si>
  <si>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</si>
  <si>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</si>
  <si>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</si>
  <si>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</si>
  <si>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</si>
  <si>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</si>
  <si>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</si>
  <si>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</si>
  <si>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</si>
  <si>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</si>
  <si>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</si>
  <si>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</si>
  <si>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</si>
  <si>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</si>
  <si>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</si>
  <si>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</si>
  <si>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</si>
  <si>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</si>
  <si>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</si>
  <si>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</si>
  <si>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</si>
  <si>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</si>
  <si>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</si>
  <si>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</si>
  <si>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</si>
  <si>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</si>
  <si>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</si>
  <si>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</si>
  <si>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</si>
  <si>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</si>
  <si>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</si>
  <si>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</si>
  <si>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</si>
  <si>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</si>
  <si>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</si>
  <si>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</si>
  <si>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</si>
  <si>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</si>
  <si>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</si>
  <si>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</si>
  <si>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</si>
  <si>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</si>
  <si>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</si>
  <si>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</si>
  <si>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</si>
  <si>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</si>
  <si>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</si>
  <si>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</si>
  <si>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</si>
  <si>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</si>
  <si>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</si>
  <si>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</si>
  <si>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</si>
  <si>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</si>
  <si>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</si>
  <si>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</si>
  <si>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</si>
  <si>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</si>
  <si>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</si>
  <si>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</si>
  <si>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</si>
  <si>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</si>
  <si>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</si>
  <si>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</si>
  <si>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</si>
  <si>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</si>
  <si>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</si>
  <si>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</si>
  <si>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</si>
  <si>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</si>
  <si>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</si>
  <si>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</si>
  <si>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</si>
  <si>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</si>
  <si>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</si>
  <si>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</si>
  <si>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</si>
  <si>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</si>
  <si>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</si>
  <si>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</si>
  <si>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</si>
  <si>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</si>
  <si>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</si>
  <si>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</si>
  <si>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</si>
  <si>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</si>
  <si>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</si>
  <si>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</si>
  <si>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</si>
  <si>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</si>
  <si>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</si>
  <si>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</si>
  <si>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</si>
  <si>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</si>
  <si>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</si>
  <si>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</si>
  <si>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</si>
  <si>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</si>
  <si>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</si>
  <si>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</si>
  <si>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</si>
  <si>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</si>
  <si>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</si>
  <si>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</si>
  <si>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</si>
  <si>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</si>
  <si>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</si>
  <si>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</si>
  <si>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</si>
  <si>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</si>
  <si>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</si>
  <si>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</si>
  <si>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</si>
  <si>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</si>
  <si>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</si>
  <si>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</si>
  <si>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</si>
  <si>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</si>
  <si>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</si>
  <si>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</si>
  <si>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</si>
  <si>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</si>
  <si>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</si>
  <si>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</si>
  <si>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</si>
  <si>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</si>
  <si>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</si>
  <si>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</si>
  <si>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</si>
  <si>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</si>
  <si>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</si>
  <si>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</si>
  <si>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</si>
  <si>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</si>
  <si>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</si>
  <si>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</si>
  <si>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</si>
  <si>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</si>
  <si>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</si>
  <si>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</si>
  <si>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</si>
  <si>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</si>
  <si>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</si>
  <si>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</si>
  <si>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</si>
  <si>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</si>
  <si>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</si>
  <si>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</si>
  <si>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</si>
  <si>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</si>
  <si>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</si>
  <si>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</si>
  <si>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</si>
  <si>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</si>
  <si>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</si>
  <si>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</si>
  <si>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</si>
  <si>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</si>
  <si>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</si>
  <si>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</si>
  <si>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</si>
  <si>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</si>
  <si>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</si>
  <si>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</si>
  <si>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</si>
  <si>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</si>
  <si>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</si>
  <si>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</si>
  <si>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</si>
  <si>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</si>
  <si>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</si>
  <si>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</si>
  <si>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</si>
  <si>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</si>
  <si>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</si>
  <si>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</si>
  <si>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</si>
  <si>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</si>
  <si>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</si>
  <si>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</si>
  <si>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</si>
  <si>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</si>
  <si>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</si>
  <si>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</si>
  <si>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</si>
  <si>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</si>
  <si>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</si>
  <si>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</si>
  <si>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</si>
  <si>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</si>
  <si>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</si>
  <si>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</si>
  <si>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</si>
  <si>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</si>
  <si>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</si>
  <si>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</si>
  <si>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</si>
  <si>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</si>
  <si>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</si>
  <si>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</si>
  <si>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</si>
  <si>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</si>
  <si>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</si>
  <si>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</si>
  <si>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</si>
  <si>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</si>
  <si>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</si>
  <si>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</si>
  <si>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</si>
  <si>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</si>
  <si>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</si>
  <si>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</si>
  <si>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</si>
  <si>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</si>
  <si>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</si>
  <si>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</si>
  <si>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</si>
  <si>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</si>
  <si>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</si>
  <si>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</si>
  <si>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</si>
  <si>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</si>
  <si>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</si>
  <si>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</si>
  <si>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</si>
  <si>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</si>
  <si>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</si>
  <si>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</si>
  <si>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</si>
  <si>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</si>
  <si>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</si>
  <si>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</si>
  <si>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</si>
  <si>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</si>
  <si>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</si>
  <si>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</si>
  <si>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</si>
  <si>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</si>
  <si>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</si>
  <si>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</si>
  <si>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</si>
  <si>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</si>
  <si>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</si>
  <si>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</si>
  <si>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</si>
  <si>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</si>
  <si>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</si>
  <si>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</si>
  <si>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</si>
  <si>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</si>
  <si>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</si>
  <si>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</si>
  <si>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</si>
  <si>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</si>
  <si>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</si>
  <si>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</si>
  <si>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</si>
  <si>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</si>
  <si>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</si>
  <si>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</si>
  <si>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</si>
  <si>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</si>
  <si>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</si>
  <si>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</si>
  <si>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</si>
  <si>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</si>
  <si>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</si>
  <si>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</si>
  <si>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</si>
  <si>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</si>
  <si>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</si>
  <si>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</si>
  <si>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</si>
  <si>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</si>
  <si>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</si>
  <si>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</si>
  <si>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</si>
  <si>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</si>
  <si>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</si>
  <si>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</si>
  <si>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</si>
  <si>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</si>
  <si>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</si>
  <si>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</si>
  <si>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</si>
  <si>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</si>
  <si>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</si>
  <si>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</si>
  <si>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</si>
  <si>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</si>
  <si>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</si>
  <si>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</si>
  <si>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</si>
  <si>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</si>
  <si>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</si>
  <si>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</si>
  <si>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</si>
  <si>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</si>
  <si>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</si>
  <si>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</si>
  <si>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</si>
  <si>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</si>
  <si>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</si>
  <si>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</si>
  <si>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</si>
  <si>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</si>
  <si>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</si>
  <si>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</si>
  <si>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</si>
  <si>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</si>
  <si>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</si>
  <si>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</si>
  <si>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</si>
  <si>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</si>
  <si>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</si>
  <si>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</si>
  <si>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</si>
  <si>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</si>
  <si>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</si>
  <si>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</si>
  <si>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</si>
  <si>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</si>
  <si>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</si>
  <si>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</si>
  <si>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</si>
  <si>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</si>
  <si>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</si>
  <si>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</si>
  <si>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</si>
  <si>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</si>
  <si>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</si>
  <si>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</si>
  <si>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</si>
  <si>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</si>
  <si>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</si>
  <si>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</si>
  <si>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</si>
  <si>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</si>
  <si>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</si>
  <si>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</si>
  <si>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</si>
  <si>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</si>
  <si>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</si>
  <si>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</si>
  <si>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</si>
  <si>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</si>
  <si>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</si>
  <si>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</si>
  <si>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</si>
  <si>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</si>
  <si>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</si>
  <si>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</si>
  <si>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</si>
  <si>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</si>
  <si>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</si>
  <si>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</si>
  <si>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</si>
  <si>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</si>
  <si>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</si>
  <si>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</si>
  <si>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</si>
  <si>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</si>
  <si>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</si>
  <si>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</si>
  <si>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</si>
  <si>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</si>
  <si>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</si>
  <si>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</si>
  <si>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</si>
  <si>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</si>
  <si>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</si>
  <si>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</si>
  <si>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</si>
  <si>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</si>
  <si>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</si>
  <si>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</si>
  <si>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</si>
  <si>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</si>
  <si>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</si>
  <si>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</si>
  <si>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</si>
  <si>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</si>
  <si>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</si>
  <si>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</si>
  <si>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</si>
  <si>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</si>
  <si>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</si>
  <si>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</si>
  <si>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</si>
  <si>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</si>
  <si>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</si>
  <si>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</si>
  <si>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</si>
  <si>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</si>
  <si>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</si>
  <si>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</si>
  <si>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</si>
  <si>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</si>
  <si>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</si>
  <si>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</si>
  <si>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</si>
  <si>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</si>
  <si>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</si>
  <si>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</si>
  <si>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</si>
  <si>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</si>
  <si>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</si>
  <si>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</si>
  <si>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</si>
  <si>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</si>
  <si>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</si>
  <si>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</si>
  <si>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</si>
  <si>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</si>
  <si>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</si>
  <si>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</si>
  <si>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</si>
  <si>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</si>
  <si>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</si>
  <si>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</si>
  <si>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</si>
  <si>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</si>
  <si>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</si>
  <si>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</si>
  <si>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</si>
  <si>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</si>
  <si>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</si>
  <si>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</si>
  <si>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</si>
  <si>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</si>
  <si>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</si>
  <si>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</si>
  <si>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</si>
  <si>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</si>
  <si>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</si>
  <si>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</si>
  <si>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</si>
  <si>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</si>
  <si>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</si>
  <si>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</si>
  <si>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</si>
  <si>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</si>
  <si>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</si>
  <si>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</si>
  <si>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</si>
  <si>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</si>
  <si>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</si>
  <si>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</si>
  <si>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</si>
  <si>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</si>
  <si>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</si>
  <si>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</si>
  <si>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</si>
  <si>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</si>
  <si>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</si>
  <si>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</si>
  <si>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</si>
  <si>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</si>
  <si>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</si>
  <si>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</si>
  <si>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</si>
  <si>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</si>
  <si>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</si>
  <si>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</si>
  <si>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</si>
  <si>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</si>
  <si>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</si>
  <si>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</si>
  <si>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</si>
  <si>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</si>
  <si>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</si>
  <si>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</si>
  <si>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</si>
  <si>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</si>
  <si>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</si>
  <si>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</si>
  <si>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</si>
  <si>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</si>
  <si>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</si>
  <si>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</si>
  <si>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</si>
  <si>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</si>
  <si>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</si>
  <si>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</si>
  <si>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</si>
  <si>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</si>
  <si>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</si>
  <si>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</si>
  <si>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</si>
  <si>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</si>
  <si>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</si>
  <si>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</si>
  <si>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</si>
  <si>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</si>
  <si>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</si>
  <si>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</si>
  <si>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</si>
  <si>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</si>
  <si>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</si>
  <si>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</si>
  <si>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</si>
  <si>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</si>
  <si>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</si>
  <si>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</si>
  <si>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</si>
  <si>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</si>
  <si>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</si>
  <si>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</si>
  <si>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</si>
  <si>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</si>
  <si>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</si>
  <si>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</si>
  <si>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</si>
  <si>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</si>
  <si>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</si>
  <si>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</si>
  <si>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</si>
  <si>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</si>
  <si>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</si>
  <si>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</si>
  <si>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</si>
  <si>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</si>
  <si>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</si>
  <si>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</si>
  <si>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</si>
  <si>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</si>
  <si>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</si>
  <si>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</si>
  <si>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</si>
  <si>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</si>
  <si>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</si>
  <si>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</si>
  <si>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</si>
  <si>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</si>
  <si>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</si>
  <si>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</si>
  <si>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</si>
  <si>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</si>
  <si>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</si>
  <si>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</si>
  <si>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</si>
  <si>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</si>
  <si>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</si>
  <si>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</si>
  <si>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</si>
  <si>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</si>
  <si>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</si>
  <si>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</si>
  <si>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</si>
  <si>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</si>
  <si>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</si>
  <si>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</si>
  <si>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</si>
  <si>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</si>
  <si>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</si>
  <si>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</si>
  <si>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</si>
  <si>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</si>
  <si>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</si>
  <si>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</si>
  <si>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</si>
  <si>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</si>
  <si>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</si>
  <si>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</si>
  <si>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</si>
  <si>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</si>
  <si>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</si>
  <si>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</si>
  <si>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</si>
  <si>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</si>
  <si>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</si>
  <si>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</si>
  <si>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</si>
  <si>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</si>
  <si>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</si>
  <si>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</si>
  <si>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</si>
  <si>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</si>
  <si>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</si>
  <si>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</si>
  <si>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</si>
  <si>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</si>
  <si>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</si>
  <si>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</si>
  <si>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</si>
  <si>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</si>
  <si>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</si>
  <si>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</si>
  <si>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</si>
  <si>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</si>
  <si>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</si>
  <si>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</si>
  <si>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</si>
  <si>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</si>
  <si>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</si>
  <si>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</si>
  <si>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</si>
  <si>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</si>
  <si>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</si>
  <si>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</si>
  <si>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</si>
  <si>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</si>
  <si>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</si>
  <si>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</si>
  <si>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</si>
  <si>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</si>
  <si>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</si>
  <si>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</si>
  <si>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</si>
  <si>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</si>
  <si>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</si>
  <si>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</si>
  <si>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</si>
  <si>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</si>
  <si>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</si>
  <si>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</si>
  <si>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</si>
  <si>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</si>
  <si>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</si>
  <si>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</si>
  <si>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</si>
  <si>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</si>
  <si>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</si>
  <si>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</si>
  <si>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</si>
  <si>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</si>
  <si>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</si>
  <si>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</si>
  <si>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</si>
  <si>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</si>
  <si>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</si>
  <si>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</si>
  <si>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</si>
  <si>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</si>
  <si>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</si>
  <si>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</si>
  <si>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</si>
  <si>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</si>
  <si>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</si>
  <si>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</si>
  <si>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</si>
  <si>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</si>
  <si>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</si>
  <si>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</si>
  <si>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</si>
  <si>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</si>
  <si>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</si>
  <si>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</si>
  <si>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</si>
  <si>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</si>
  <si>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</si>
  <si>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</si>
  <si>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</si>
  <si>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</si>
  <si>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</si>
  <si>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</si>
  <si>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</si>
  <si>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</si>
  <si>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</si>
  <si>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</si>
  <si>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</si>
  <si>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</si>
  <si>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</si>
  <si>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</si>
  <si>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</si>
  <si>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</si>
  <si>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</si>
  <si>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</si>
  <si>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</si>
  <si>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</si>
  <si>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</si>
  <si>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</si>
  <si>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</si>
  <si>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</si>
  <si>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</si>
  <si>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</si>
  <si>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</si>
  <si>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</si>
  <si>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</si>
  <si>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</si>
  <si>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</si>
  <si>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</si>
  <si>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</si>
  <si>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</si>
  <si>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</si>
  <si>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</si>
  <si>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</si>
  <si>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</si>
  <si>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</si>
  <si>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</si>
  <si>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</si>
  <si>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</si>
  <si>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</si>
  <si>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</si>
  <si>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</si>
  <si>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</si>
  <si>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</si>
  <si>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</si>
  <si>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</si>
  <si>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</si>
  <si>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</si>
  <si>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</si>
  <si>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</si>
  <si>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</si>
  <si>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</si>
  <si>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</si>
  <si>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</si>
  <si>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</si>
  <si>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</si>
  <si>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</si>
  <si>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</si>
  <si>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</si>
  <si>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</si>
  <si>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</si>
  <si>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</si>
  <si>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</si>
  <si>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</si>
  <si>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</si>
  <si>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</si>
  <si>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</si>
  <si>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</si>
  <si>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</si>
  <si>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</si>
  <si>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</si>
  <si>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</si>
  <si>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</si>
  <si>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</si>
  <si>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</si>
  <si>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</si>
  <si>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</si>
  <si>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</si>
  <si>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</si>
  <si>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</si>
  <si>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</si>
  <si>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</si>
  <si>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</si>
  <si>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</si>
  <si>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</si>
  <si>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</si>
  <si>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</si>
  <si>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</si>
  <si>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</si>
  <si>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</si>
  <si>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</si>
  <si>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</si>
  <si>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</si>
  <si>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</si>
  <si>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</si>
  <si>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</si>
  <si>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</si>
  <si>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</si>
  <si>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</si>
  <si>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</si>
  <si>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</si>
  <si>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</si>
  <si>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</si>
  <si>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</si>
  <si>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</si>
  <si>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</si>
  <si>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</si>
  <si>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</si>
  <si>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</si>
  <si>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</si>
  <si>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</si>
  <si>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</si>
  <si>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</si>
  <si>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</si>
  <si>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</si>
  <si>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</si>
  <si>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</si>
  <si>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</si>
  <si>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</si>
  <si>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</si>
  <si>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</si>
  <si>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</si>
  <si>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</si>
  <si>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</si>
  <si>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</si>
  <si>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</si>
  <si>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</si>
  <si>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</si>
  <si>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</si>
  <si>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</si>
  <si>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</si>
  <si>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</si>
  <si>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</si>
  <si>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</si>
  <si>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</si>
  <si>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</si>
  <si>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</si>
  <si>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</si>
  <si>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</si>
  <si>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</si>
  <si>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</si>
  <si>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</si>
  <si>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</si>
  <si>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</si>
  <si>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</si>
  <si>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</si>
  <si>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</si>
  <si>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</si>
  <si>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</si>
  <si>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</si>
  <si>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</si>
  <si>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</si>
  <si>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</si>
  <si>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</si>
  <si>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</si>
  <si>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</si>
  <si>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</si>
  <si>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</si>
  <si>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</si>
  <si>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</si>
  <si>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</si>
  <si>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</si>
  <si>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</si>
  <si>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</si>
  <si>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</si>
  <si>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</si>
  <si>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</si>
  <si>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</si>
  <si>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</si>
  <si>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</si>
  <si>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</si>
  <si>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</si>
  <si>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</si>
  <si>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</si>
  <si>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</si>
  <si>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</si>
  <si>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</si>
  <si>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</si>
  <si>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</si>
  <si>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</si>
  <si>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</si>
  <si>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</si>
  <si>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</si>
  <si>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</si>
  <si>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</si>
  <si>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</si>
  <si>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</si>
  <si>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</si>
  <si>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</si>
  <si>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</si>
  <si>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</si>
  <si>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</si>
  <si>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</si>
  <si>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</si>
  <si>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</si>
  <si>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</si>
  <si>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</si>
  <si>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</si>
  <si>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</si>
  <si>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</si>
  <si>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</si>
  <si>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</si>
  <si>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</si>
  <si>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</si>
  <si>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</si>
  <si>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</si>
  <si>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</si>
  <si>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</si>
  <si>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</si>
  <si>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</si>
  <si>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</si>
  <si>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</si>
  <si>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</si>
  <si>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</si>
  <si>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</si>
  <si>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</si>
  <si>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</si>
  <si>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</si>
  <si>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</si>
  <si>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</si>
  <si>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</si>
  <si>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</si>
  <si>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</si>
  <si>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</si>
  <si>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</si>
  <si>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</si>
  <si>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</si>
  <si>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</si>
  <si>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</si>
  <si>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</si>
  <si>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</si>
  <si>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</si>
  <si>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</si>
  <si>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</si>
  <si>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</si>
  <si>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</si>
  <si>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</si>
  <si>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</si>
  <si>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</si>
  <si>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</si>
  <si>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</si>
  <si>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</si>
  <si>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</si>
  <si>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</si>
  <si>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</si>
  <si>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</si>
  <si>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</si>
  <si>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</si>
  <si>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</si>
  <si>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</si>
  <si>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</si>
  <si>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</si>
  <si>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</si>
  <si>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</si>
  <si>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</si>
  <si>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</si>
  <si>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</si>
  <si>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</si>
  <si>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</si>
  <si>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</si>
  <si>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</si>
  <si>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</si>
  <si>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</si>
  <si>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</si>
  <si>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</si>
  <si>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</si>
  <si>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</si>
  <si>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</si>
  <si>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</si>
  <si>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</si>
  <si>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</si>
  <si>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</si>
  <si>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</si>
  <si>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</si>
  <si>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</si>
  <si>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</si>
  <si>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</si>
  <si>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</si>
  <si>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</si>
  <si>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</si>
  <si>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</si>
  <si>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</si>
  <si>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</si>
  <si>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</si>
  <si>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</si>
  <si>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</si>
  <si>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</si>
  <si>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</si>
  <si>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</si>
  <si>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</si>
  <si>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</si>
  <si>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</si>
  <si>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</si>
  <si>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</si>
  <si>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</si>
  <si>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</si>
  <si>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</si>
  <si>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</si>
  <si>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</si>
  <si>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</si>
  <si>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</si>
  <si>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</si>
  <si>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</si>
  <si>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</si>
  <si>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</si>
  <si>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</si>
  <si>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</si>
  <si>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</si>
  <si>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</si>
  <si>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</si>
  <si>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</si>
  <si>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</si>
  <si>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</si>
  <si>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</si>
  <si>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</si>
  <si>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</si>
  <si>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</si>
  <si>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</si>
  <si>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</si>
  <si>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</si>
  <si>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</si>
  <si>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</si>
  <si>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</si>
  <si>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</si>
  <si>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</si>
  <si>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</si>
  <si>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</si>
  <si>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</si>
  <si>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</si>
  <si>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</si>
  <si>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</si>
  <si>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</si>
  <si>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</si>
  <si>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</si>
  <si>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</si>
  <si>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</si>
  <si>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</si>
  <si>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</si>
  <si>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</si>
  <si>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</si>
  <si>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</si>
  <si>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</si>
  <si>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</si>
  <si>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</si>
  <si>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</si>
  <si>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</si>
  <si>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</si>
  <si>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</si>
  <si>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</si>
  <si>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</si>
  <si>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</si>
  <si>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</si>
  <si>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</si>
  <si>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</si>
  <si>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</si>
  <si>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</si>
  <si>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</si>
  <si>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</si>
  <si>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</si>
  <si>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</si>
  <si>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</si>
  <si>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</si>
  <si>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</si>
  <si>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</si>
  <si>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</si>
  <si>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</si>
  <si>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</si>
  <si>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</si>
  <si>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</si>
  <si>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</si>
  <si>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</si>
  <si>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</si>
  <si>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</si>
  <si>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</si>
  <si>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</si>
  <si>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</si>
  <si>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</si>
  <si>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</si>
  <si>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</si>
  <si>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</si>
  <si>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</si>
  <si>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</si>
  <si>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</si>
  <si>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</si>
  <si>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</si>
  <si>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</si>
  <si>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</si>
  <si>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</si>
  <si>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</si>
  <si>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</si>
  <si>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</si>
  <si>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</si>
  <si>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</si>
  <si>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</si>
  <si>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</si>
  <si>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</si>
  <si>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</si>
  <si>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</si>
  <si>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</si>
  <si>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</si>
  <si>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</si>
  <si>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</si>
  <si>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</si>
  <si>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</si>
  <si>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</si>
  <si>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</si>
  <si>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</si>
  <si>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</si>
  <si>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</si>
  <si>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</si>
  <si>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</si>
  <si>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</si>
  <si>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</si>
  <si>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</si>
  <si>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</si>
  <si>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</si>
  <si>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</si>
  <si>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</si>
  <si>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</si>
  <si>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</si>
  <si>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</si>
  <si>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</si>
  <si>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</si>
  <si>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</si>
  <si>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</si>
  <si>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</si>
  <si>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</si>
  <si>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</si>
  <si>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</si>
  <si>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</si>
  <si>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</si>
  <si>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</si>
  <si>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</si>
  <si>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</si>
  <si>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</si>
  <si>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</si>
  <si>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</si>
  <si>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</si>
  <si>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</si>
  <si>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</si>
  <si>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</si>
  <si>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</si>
  <si>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</si>
  <si>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</si>
  <si>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</si>
  <si>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</si>
  <si>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</si>
  <si>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</si>
  <si>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</si>
  <si>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</si>
  <si>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</si>
  <si>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</si>
  <si>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</si>
  <si>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</si>
  <si>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</si>
  <si>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</si>
  <si>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</si>
  <si>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</si>
  <si>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</si>
  <si>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</si>
  <si>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</si>
  <si>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</si>
  <si>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</si>
  <si>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</si>
  <si>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</si>
  <si>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</si>
  <si>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</si>
  <si>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</si>
  <si>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</si>
  <si>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</si>
  <si>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</si>
  <si>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</si>
  <si>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</si>
  <si>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</si>
  <si>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</si>
  <si>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</si>
  <si>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</si>
  <si>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</si>
  <si>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</si>
  <si>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</si>
  <si>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</si>
  <si>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</si>
  <si>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</si>
  <si>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</si>
  <si>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</si>
  <si>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</si>
  <si>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</si>
  <si>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</si>
  <si>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</si>
  <si>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</si>
  <si>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</si>
  <si>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</si>
  <si>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</si>
  <si>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</si>
  <si>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</si>
  <si>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</si>
  <si>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</si>
  <si>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</si>
  <si>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</si>
  <si>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</si>
  <si>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</si>
  <si>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</si>
  <si>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</si>
  <si>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</si>
  <si>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</si>
  <si>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</si>
  <si>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</si>
  <si>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</si>
  <si>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</si>
  <si>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</si>
  <si>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</si>
  <si>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</si>
  <si>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</si>
  <si>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</si>
  <si>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</si>
  <si>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</si>
  <si>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</si>
  <si>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</si>
  <si>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</si>
  <si>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</si>
  <si>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</si>
  <si>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</si>
  <si>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</si>
  <si>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</si>
  <si>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</si>
  <si>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</si>
  <si>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</si>
  <si>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</si>
  <si>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</si>
  <si>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</si>
  <si>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</si>
  <si>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</si>
  <si>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</si>
  <si>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</si>
  <si>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</si>
  <si>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</si>
  <si>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</si>
  <si>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</si>
  <si>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</si>
  <si>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</si>
  <si>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</si>
  <si>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</si>
  <si>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</si>
  <si>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</si>
  <si>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</si>
  <si>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</si>
  <si>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</si>
  <si>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</si>
  <si>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</si>
  <si>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</si>
  <si>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</si>
  <si>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</si>
  <si>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</si>
  <si>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</si>
  <si>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</si>
  <si>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</si>
  <si>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</si>
  <si>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</si>
  <si>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</si>
  <si>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</si>
  <si>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</si>
  <si>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</si>
  <si>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</si>
  <si>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</si>
  <si>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</si>
  <si>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</si>
  <si>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</si>
  <si>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</si>
  <si>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</si>
  <si>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</si>
  <si>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</si>
  <si>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</si>
  <si>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</si>
  <si>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</si>
  <si>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</si>
  <si>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</si>
  <si>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</si>
  <si>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</si>
  <si>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</si>
  <si>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</si>
  <si>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</si>
  <si>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</si>
  <si>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</si>
  <si>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</si>
  <si>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</si>
  <si>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</si>
  <si>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</si>
  <si>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</si>
  <si>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</si>
  <si>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</si>
  <si>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</si>
  <si>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</si>
  <si>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</si>
  <si>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</si>
  <si>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</si>
  <si>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</si>
  <si>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</si>
  <si>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</si>
  <si>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</si>
  <si>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</si>
  <si>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</si>
  <si>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</si>
  <si>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</si>
  <si>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</si>
  <si>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</si>
  <si>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</si>
  <si>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</si>
  <si>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</si>
  <si>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</si>
  <si>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</si>
  <si>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</si>
  <si>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</si>
  <si>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</si>
  <si>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</si>
  <si>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</si>
  <si>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</si>
  <si>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</si>
  <si>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</si>
  <si>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</si>
  <si>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</si>
  <si>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</si>
  <si>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</si>
  <si>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</si>
  <si>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</si>
  <si>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</si>
  <si>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</si>
  <si>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</si>
  <si>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</si>
  <si>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</si>
  <si>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</si>
  <si>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</si>
  <si>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</si>
  <si>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</si>
  <si>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</si>
  <si>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</si>
  <si>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</si>
  <si>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</si>
  <si>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</si>
  <si>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</si>
  <si>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</si>
  <si>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</si>
  <si>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</si>
  <si>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</si>
  <si>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</si>
  <si>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</si>
  <si>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</si>
  <si>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</si>
  <si>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</si>
  <si>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</si>
  <si>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</si>
  <si>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</si>
  <si>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</si>
  <si>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</si>
  <si>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</si>
  <si>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</si>
  <si>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</si>
  <si>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</si>
  <si>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</si>
  <si>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</si>
  <si>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</si>
  <si>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</si>
  <si>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</si>
  <si>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</si>
  <si>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</si>
  <si>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</si>
  <si>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</si>
  <si>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</si>
  <si>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</si>
  <si>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</si>
  <si>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</si>
  <si>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</si>
  <si>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</si>
  <si>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</si>
  <si>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</si>
  <si>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</si>
  <si>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</si>
  <si>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</si>
  <si>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</si>
  <si>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</si>
  <si>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</si>
  <si>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</si>
  <si>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</si>
  <si>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</si>
  <si>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</si>
  <si>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</si>
  <si>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</si>
  <si>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</si>
  <si>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</si>
  <si>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</si>
  <si>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</si>
  <si>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</si>
  <si>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</si>
  <si>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</si>
  <si>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</si>
  <si>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</si>
  <si>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</si>
  <si>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</si>
  <si>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</si>
  <si>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</si>
  <si>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</si>
  <si>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</si>
  <si>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</si>
  <si>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</si>
  <si>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</si>
  <si>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</si>
  <si>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</si>
  <si>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</si>
  <si>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</si>
  <si>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</si>
  <si>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</si>
  <si>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</si>
  <si>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</si>
  <si>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</si>
  <si>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</si>
  <si>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</si>
  <si>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</si>
  <si>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</si>
  <si>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</si>
  <si>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</si>
  <si>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</si>
  <si>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</si>
  <si>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</si>
  <si>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</si>
  <si>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</si>
  <si>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</si>
  <si>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</si>
  <si>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</si>
  <si>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</si>
  <si>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</si>
  <si>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</si>
  <si>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</si>
  <si>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</si>
  <si>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</si>
  <si>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</si>
  <si>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</si>
  <si>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</si>
  <si>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</si>
  <si>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</si>
  <si>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</si>
  <si>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</si>
  <si>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</si>
  <si>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</si>
  <si>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</si>
  <si>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</si>
  <si>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</si>
  <si>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</si>
  <si>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</si>
  <si>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</si>
  <si>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</si>
  <si>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</si>
  <si>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</si>
  <si>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</si>
  <si>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</si>
  <si>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</si>
  <si>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</si>
  <si>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</si>
  <si>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</si>
  <si>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</si>
  <si>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</si>
  <si>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</si>
  <si>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</si>
  <si>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</si>
  <si>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</si>
  <si>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</si>
  <si>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</si>
  <si>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</si>
  <si>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</si>
  <si>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</si>
  <si>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</si>
  <si>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</si>
  <si>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</si>
  <si>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</si>
  <si>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</si>
  <si>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</si>
  <si>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</si>
  <si>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</si>
  <si>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</si>
  <si>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</si>
  <si>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</si>
  <si>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</si>
  <si>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</si>
  <si>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</si>
  <si>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</si>
  <si>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</si>
  <si>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</si>
  <si>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</si>
  <si>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</si>
  <si>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</si>
  <si>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</si>
  <si>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</si>
  <si>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</si>
  <si>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</si>
  <si>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</si>
  <si>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</si>
  <si>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</si>
  <si>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</si>
  <si>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</si>
  <si>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</si>
  <si>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</si>
  <si>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</si>
  <si>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</si>
  <si>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</si>
  <si>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</si>
  <si>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</si>
  <si>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</si>
  <si>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</si>
  <si>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</si>
  <si>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</si>
  <si>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</si>
  <si>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</si>
  <si>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</si>
  <si>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</si>
  <si>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</si>
  <si>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</si>
  <si>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</si>
  <si>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</si>
  <si>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</si>
  <si>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</si>
  <si>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</si>
  <si>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</si>
  <si>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</si>
  <si>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</si>
  <si>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</si>
  <si>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</si>
  <si>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</si>
  <si>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</si>
  <si>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</si>
  <si>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</si>
  <si>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</si>
  <si>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</si>
  <si>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</si>
  <si>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</si>
  <si>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</si>
  <si>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</si>
  <si>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</si>
  <si>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</si>
  <si>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</si>
  <si>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</si>
  <si>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</si>
  <si>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</si>
  <si>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</si>
  <si>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</si>
  <si>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</si>
  <si>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</si>
  <si>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</si>
  <si>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</si>
  <si>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</si>
  <si>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</si>
  <si>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</si>
  <si>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</si>
  <si>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</si>
  <si>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</si>
  <si>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</si>
  <si>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</si>
  <si>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</si>
  <si>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</si>
  <si>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</si>
  <si>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</si>
  <si>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</si>
  <si>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</si>
  <si>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</si>
  <si>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</si>
  <si>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</si>
  <si>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</si>
  <si>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</si>
  <si>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</si>
  <si>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</si>
  <si>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</si>
  <si>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</si>
  <si>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</si>
  <si>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</si>
  <si>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</si>
  <si>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</si>
  <si>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</si>
  <si>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</si>
  <si>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</si>
  <si>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</si>
  <si>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</si>
  <si>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</si>
  <si>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</si>
  <si>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</si>
  <si>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</si>
  <si>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</si>
  <si>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</si>
  <si>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</si>
  <si>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</si>
  <si>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</si>
  <si>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</si>
  <si>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</si>
  <si>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</si>
  <si>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</si>
  <si>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</si>
  <si>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</si>
  <si>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</si>
  <si>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</si>
  <si>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</si>
  <si>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</si>
  <si>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</si>
  <si>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</si>
  <si>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</si>
  <si>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</si>
  <si>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</si>
  <si>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</si>
  <si>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</si>
  <si>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</si>
  <si>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</si>
  <si>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</si>
  <si>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</si>
  <si>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</si>
  <si>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</si>
  <si>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</si>
  <si>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</si>
  <si>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</si>
  <si>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</si>
  <si>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</si>
  <si>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</si>
  <si>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</si>
  <si>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</si>
  <si>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</si>
  <si>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</si>
  <si>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</si>
  <si>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</si>
  <si>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</si>
  <si>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</si>
  <si>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</si>
  <si>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</si>
  <si>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</si>
  <si>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</si>
  <si>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</si>
  <si>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</si>
  <si>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</si>
  <si>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</si>
  <si>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</si>
  <si>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</si>
  <si>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</si>
  <si>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</si>
  <si>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</si>
  <si>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</si>
  <si>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</si>
  <si>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</si>
  <si>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</si>
  <si>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</si>
  <si>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</si>
  <si>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</si>
  <si>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</si>
  <si>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</si>
  <si>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</si>
  <si>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</si>
  <si>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</si>
  <si>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</si>
  <si>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</si>
  <si>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</si>
  <si>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</si>
  <si>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</si>
  <si>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</si>
  <si>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</si>
  <si>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</si>
  <si>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</si>
  <si>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</si>
  <si>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</si>
  <si>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</si>
  <si>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</si>
  <si>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</si>
  <si>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</si>
  <si>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</si>
  <si>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</si>
  <si>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</si>
  <si>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</si>
  <si>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</si>
  <si>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</si>
  <si>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</si>
  <si>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</si>
  <si>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</si>
  <si>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</si>
  <si>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</si>
  <si>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</si>
  <si>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</si>
  <si>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</si>
  <si>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</si>
  <si>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</si>
  <si>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</si>
  <si>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</si>
  <si>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</si>
  <si>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</si>
  <si>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</si>
  <si>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</si>
  <si>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</si>
  <si>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</si>
  <si>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</si>
  <si>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</si>
  <si>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</si>
  <si>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</si>
  <si>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</si>
  <si>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</si>
  <si>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</si>
  <si>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</si>
  <si>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</si>
  <si>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</si>
  <si>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</si>
  <si>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</si>
  <si>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</si>
  <si>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</si>
  <si>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</si>
  <si>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</si>
  <si>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</si>
  <si>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</si>
  <si>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</si>
  <si>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</si>
  <si>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</si>
  <si>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</si>
  <si>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</si>
  <si>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</si>
  <si>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</si>
  <si>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</si>
  <si>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</si>
  <si>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</si>
  <si>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</si>
  <si>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</si>
  <si>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</si>
  <si>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</si>
  <si>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</si>
  <si>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</si>
  <si>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</si>
  <si>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</si>
  <si>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</si>
  <si>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</si>
  <si>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</si>
  <si>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</si>
  <si>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</si>
  <si>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</si>
  <si>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</si>
  <si>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</si>
  <si>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</si>
  <si>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</si>
  <si>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</si>
  <si>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</si>
  <si>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</si>
  <si>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</si>
  <si>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</si>
  <si>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</si>
  <si>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</si>
  <si>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</si>
  <si>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</si>
  <si>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</si>
  <si>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</si>
  <si>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</si>
  <si>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</si>
  <si>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</si>
  <si>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</si>
  <si>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</si>
  <si>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</si>
  <si>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</si>
  <si>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</si>
  <si>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</si>
  <si>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</si>
  <si>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</si>
  <si>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</si>
  <si>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</si>
  <si>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</si>
  <si>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</si>
  <si>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</si>
  <si>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</si>
  <si>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</si>
  <si>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</si>
  <si>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</si>
  <si>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</si>
  <si>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</si>
  <si>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</si>
  <si>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</si>
  <si>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</si>
  <si>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</si>
  <si>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</si>
  <si>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</si>
  <si>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</si>
  <si>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</si>
  <si>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</si>
  <si>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</si>
  <si>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</si>
  <si>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</si>
  <si>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</si>
  <si>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</si>
  <si>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</si>
  <si>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</si>
  <si>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</si>
  <si>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</si>
  <si>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</si>
  <si>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</si>
  <si>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</si>
  <si>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</si>
  <si>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</si>
  <si>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</si>
  <si>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</si>
  <si>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</si>
  <si>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</si>
  <si>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</si>
  <si>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</si>
  <si>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</si>
  <si>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</si>
  <si>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</si>
  <si>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</si>
  <si>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</si>
  <si>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</si>
  <si>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</si>
  <si>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</si>
  <si>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</si>
  <si>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</si>
  <si>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</si>
  <si>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</si>
  <si>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</si>
  <si>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</si>
  <si>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</si>
  <si>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</si>
  <si>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</si>
  <si>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</si>
  <si>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</si>
  <si>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</si>
  <si>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</si>
  <si>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</si>
  <si>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</si>
  <si>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</si>
  <si>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</si>
  <si>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</si>
  <si>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</si>
  <si>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</si>
  <si>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</si>
  <si>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</si>
  <si>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</si>
  <si>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</si>
  <si>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</si>
  <si>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</si>
  <si>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</si>
  <si>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</si>
  <si>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</si>
  <si>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</si>
  <si>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</si>
  <si>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</si>
  <si>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</si>
  <si>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</si>
  <si>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</si>
  <si>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</si>
  <si>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</si>
  <si>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</si>
  <si>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</si>
  <si>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</si>
  <si>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</si>
  <si>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</si>
  <si>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</si>
  <si>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</si>
  <si>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</si>
  <si>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</si>
  <si>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</si>
  <si>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</si>
  <si>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</si>
  <si>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</si>
  <si>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</si>
  <si>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</si>
  <si>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</si>
  <si>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</si>
  <si>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</si>
  <si>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</si>
  <si>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</si>
  <si>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</si>
  <si>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</si>
  <si>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</si>
  <si>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</si>
  <si>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</si>
  <si>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</si>
  <si>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</si>
  <si>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</si>
  <si>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</si>
  <si>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</si>
  <si>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</si>
  <si>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</si>
  <si>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</si>
  <si>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</si>
  <si>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</si>
  <si>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</si>
  <si>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</si>
  <si>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</si>
  <si>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</si>
  <si>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</si>
  <si>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</si>
  <si>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</si>
  <si>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</si>
  <si>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</si>
  <si>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</si>
  <si>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</si>
  <si>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</si>
  <si>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</si>
  <si>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</si>
  <si>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</si>
  <si>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</si>
  <si>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</si>
  <si>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</si>
  <si>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</si>
  <si>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</si>
  <si>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</si>
  <si>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</si>
  <si>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</si>
  <si>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</si>
  <si>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</si>
  <si>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</si>
  <si>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</si>
  <si>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</si>
  <si>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</si>
  <si>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</si>
  <si>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</si>
  <si>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</si>
  <si>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</si>
  <si>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</si>
  <si>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</si>
  <si>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</si>
  <si>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</si>
  <si>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</si>
  <si>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</si>
  <si>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</si>
  <si>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</si>
  <si>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</si>
  <si>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</si>
  <si>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</si>
  <si>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</si>
  <si>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</si>
  <si>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</si>
  <si>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</si>
  <si>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</si>
  <si>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</si>
  <si>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</si>
  <si>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</si>
  <si>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</si>
  <si>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</si>
  <si>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</si>
  <si>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</si>
  <si>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</si>
  <si>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</si>
  <si>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</si>
  <si>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</si>
  <si>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</si>
  <si>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</si>
  <si>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</si>
  <si>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</si>
  <si>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</si>
  <si>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</si>
  <si>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</si>
  <si>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</si>
  <si>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</si>
  <si>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</si>
  <si>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</si>
  <si>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</si>
  <si>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</si>
  <si>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</si>
  <si>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</si>
  <si>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</si>
  <si>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</si>
  <si>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</si>
  <si>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</si>
  <si>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</si>
  <si>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</si>
  <si>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</si>
  <si>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</si>
  <si>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</si>
  <si>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</si>
  <si>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</si>
  <si>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</si>
  <si>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</si>
  <si>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</si>
  <si>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</si>
  <si>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</si>
  <si>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</si>
  <si>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</si>
  <si>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</si>
  <si>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</si>
  <si>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</si>
  <si>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</si>
  <si>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</si>
  <si>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</si>
  <si>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</si>
  <si>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</si>
  <si>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</si>
  <si>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</si>
  <si>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</si>
  <si>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</si>
  <si>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</si>
  <si>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</si>
  <si>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</si>
  <si>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</si>
  <si>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</si>
  <si>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</si>
  <si>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</si>
  <si>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</si>
  <si>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</si>
  <si>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</si>
  <si>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</si>
  <si>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</si>
  <si>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</si>
  <si>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</si>
  <si>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</si>
  <si>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</si>
  <si>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</si>
  <si>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</si>
  <si>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</si>
  <si>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</si>
  <si>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</si>
  <si>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</si>
  <si>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</si>
  <si>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</si>
  <si>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</si>
  <si>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</si>
  <si>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</si>
  <si>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</si>
  <si>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</si>
  <si>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</si>
  <si>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</si>
  <si>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</si>
  <si>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</si>
  <si>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</si>
  <si>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</si>
  <si>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</si>
  <si>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</si>
  <si>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</si>
  <si>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</si>
  <si>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</si>
  <si>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</si>
  <si>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</si>
  <si>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</si>
  <si>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</si>
  <si>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</si>
  <si>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</si>
  <si>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</si>
  <si>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</si>
  <si>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</si>
  <si>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</si>
  <si>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</si>
  <si>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</si>
  <si>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</si>
  <si>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</si>
  <si>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</si>
  <si>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</si>
  <si>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</si>
  <si>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</si>
  <si>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</si>
  <si>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</si>
  <si>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</si>
  <si>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</si>
  <si>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</si>
  <si>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</si>
  <si>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</si>
  <si>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</si>
  <si>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</si>
  <si>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</si>
  <si>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</si>
  <si>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</si>
  <si>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</si>
  <si>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</si>
  <si>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</si>
  <si>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</si>
  <si>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</si>
  <si>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</si>
  <si>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</si>
  <si>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</si>
  <si>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</si>
  <si>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</si>
  <si>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</si>
  <si>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</si>
  <si>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</si>
  <si>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</si>
  <si>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</si>
  <si>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</si>
  <si>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</si>
  <si>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</si>
  <si>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</si>
  <si>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</si>
  <si>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</si>
  <si>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</si>
  <si>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</si>
  <si>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</si>
  <si>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</si>
  <si>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</si>
  <si>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</si>
  <si>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</si>
  <si>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</si>
  <si>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</si>
  <si>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</si>
  <si>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</si>
  <si>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</si>
  <si>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</si>
  <si>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</si>
  <si>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</si>
  <si>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</si>
  <si>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</si>
  <si>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</si>
  <si>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</si>
  <si>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</si>
  <si>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</si>
  <si>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</si>
  <si>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</si>
  <si>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</si>
  <si>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</si>
  <si>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</si>
  <si>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</si>
  <si>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</si>
  <si>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</si>
  <si>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</si>
  <si>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</si>
  <si>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</si>
  <si>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</si>
  <si>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</si>
  <si>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</si>
  <si>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</si>
  <si>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</si>
  <si>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</si>
  <si>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</si>
  <si>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</si>
  <si>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</si>
  <si>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</si>
  <si>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</si>
  <si>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</si>
  <si>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</si>
  <si>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</si>
  <si>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</si>
  <si>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</si>
  <si>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</si>
  <si>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</si>
  <si>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</si>
  <si>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</si>
  <si>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</si>
  <si>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</si>
  <si>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</si>
  <si>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</si>
  <si>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</si>
  <si>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</si>
  <si>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</si>
  <si>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</si>
  <si>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</si>
  <si>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</si>
  <si>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</si>
  <si>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</si>
  <si>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</si>
  <si>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</si>
  <si>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</si>
  <si>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</si>
  <si>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</si>
  <si>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</si>
  <si>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</si>
  <si>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</si>
  <si>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</si>
  <si>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</si>
  <si>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</si>
  <si>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</si>
  <si>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</si>
  <si>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</si>
  <si>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</si>
  <si>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</si>
  <si>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</si>
  <si>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</si>
  <si>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</si>
  <si>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</si>
  <si>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</si>
  <si>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</si>
  <si>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</si>
  <si>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</si>
  <si>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</si>
  <si>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</si>
  <si>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</si>
  <si>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</si>
  <si>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</si>
  <si>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</si>
  <si>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</si>
  <si>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</si>
  <si>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</si>
  <si>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</si>
  <si>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</si>
  <si>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</si>
  <si>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</si>
  <si>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</si>
  <si>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</si>
  <si>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</si>
  <si>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</si>
  <si>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</si>
  <si>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</si>
  <si>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</si>
  <si>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</si>
  <si>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</si>
  <si>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</si>
  <si>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</si>
  <si>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</si>
  <si>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</si>
  <si>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</si>
  <si>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</si>
  <si>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</si>
  <si>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</si>
  <si>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</si>
  <si>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</si>
  <si>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</si>
  <si>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</si>
  <si>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</si>
  <si>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</si>
  <si>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</si>
  <si>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</si>
  <si>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</si>
  <si>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</si>
  <si>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</si>
  <si>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</si>
  <si>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</si>
  <si>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</si>
  <si>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</si>
  <si>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</si>
  <si>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</si>
  <si>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</si>
  <si>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</si>
  <si>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</si>
  <si>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</si>
  <si>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</si>
  <si>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</si>
  <si>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</si>
  <si>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</si>
  <si>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</si>
  <si>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</si>
  <si>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</si>
  <si>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</si>
  <si>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</si>
  <si>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</si>
  <si>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</si>
  <si>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</si>
  <si>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</si>
  <si>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</si>
  <si>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</si>
  <si>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</si>
  <si>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</si>
  <si>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</si>
  <si>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</si>
  <si>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</si>
  <si>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</si>
  <si>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</si>
  <si>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</si>
  <si>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</si>
  <si>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</si>
  <si>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</si>
  <si>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</si>
  <si>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</si>
  <si>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</si>
  <si>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</si>
  <si>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</si>
  <si>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</si>
  <si>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</si>
  <si>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</si>
  <si>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</si>
  <si>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</si>
  <si>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</si>
  <si>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</si>
  <si>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</si>
  <si>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</si>
  <si>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</si>
  <si>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</si>
  <si>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</si>
  <si>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</si>
  <si>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</si>
  <si>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</si>
  <si>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</si>
  <si>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</si>
  <si>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</si>
  <si>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</si>
  <si>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</si>
  <si>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</si>
  <si>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</si>
  <si>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</si>
  <si>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</si>
  <si>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</si>
  <si>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</si>
  <si>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</si>
  <si>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</si>
  <si>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</si>
  <si>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</si>
  <si>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</si>
  <si>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</si>
  <si>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</si>
  <si>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</si>
  <si>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</si>
  <si>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</si>
  <si>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</si>
  <si>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</si>
  <si>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</si>
  <si>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</si>
  <si>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</si>
  <si>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</si>
  <si>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</si>
  <si>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</si>
  <si>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</si>
  <si>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</si>
  <si>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</si>
  <si>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</si>
  <si>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</si>
  <si>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</si>
  <si>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</si>
  <si>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</si>
  <si>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</si>
  <si>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</si>
  <si>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</si>
  <si>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</si>
  <si>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</si>
  <si>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</si>
  <si>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</si>
  <si>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</si>
  <si>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</si>
  <si>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</si>
  <si>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</si>
  <si>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</si>
  <si>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</si>
  <si>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</si>
  <si>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</si>
  <si>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</si>
  <si>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</si>
  <si>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</si>
  <si>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</si>
  <si>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</si>
  <si>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</si>
  <si>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</si>
  <si>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</si>
  <si>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</si>
  <si>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</si>
  <si>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</si>
  <si>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</si>
  <si>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</si>
  <si>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</si>
  <si>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</si>
  <si>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</si>
  <si>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</si>
  <si>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</si>
  <si>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</si>
  <si>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</si>
  <si>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</si>
  <si>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</si>
  <si>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</si>
  <si>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</si>
  <si>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</si>
  <si>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</si>
  <si>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</si>
  <si>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</si>
  <si>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</si>
  <si>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</si>
  <si>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</si>
  <si>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</si>
  <si>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</si>
  <si>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</si>
  <si>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</si>
  <si>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</si>
  <si>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</si>
  <si>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</si>
  <si>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</si>
  <si>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</si>
  <si>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</si>
  <si>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</si>
  <si>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</si>
  <si>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</si>
  <si>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</si>
  <si>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</si>
  <si>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</si>
  <si>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</si>
  <si>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</si>
  <si>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</si>
  <si>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</si>
  <si>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</si>
  <si>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</si>
  <si>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</si>
  <si>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</si>
  <si>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</si>
  <si>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</si>
  <si>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</si>
  <si>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</si>
  <si>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</si>
  <si>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</si>
  <si>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</si>
  <si>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</si>
  <si>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</si>
  <si>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</si>
  <si>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</si>
  <si>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</si>
  <si>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</si>
  <si>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</si>
  <si>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</si>
  <si>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</si>
  <si>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</si>
  <si>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</si>
  <si>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</si>
  <si>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</si>
  <si>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</si>
  <si>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</si>
  <si>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</si>
  <si>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</si>
  <si>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</si>
  <si>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</si>
  <si>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</si>
  <si>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</si>
  <si>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</si>
  <si>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</si>
  <si>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</si>
  <si>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</si>
  <si>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</si>
  <si>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</si>
  <si>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</si>
  <si>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</si>
  <si>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</si>
  <si>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</si>
  <si>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</si>
  <si>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</si>
  <si>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</si>
  <si>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</si>
  <si>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</si>
  <si>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</si>
  <si>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</si>
  <si>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</si>
  <si>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</si>
  <si>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</si>
  <si>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</si>
  <si>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</si>
  <si>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</si>
  <si>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</si>
  <si>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</si>
  <si>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</si>
  <si>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</si>
  <si>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</si>
  <si>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</si>
  <si>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</si>
  <si>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</si>
  <si>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</si>
  <si>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</si>
  <si>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</si>
  <si>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</si>
  <si>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</si>
  <si>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</si>
  <si>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</si>
  <si>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</si>
  <si>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</si>
  <si>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</si>
  <si>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</si>
  <si>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</si>
  <si>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</si>
  <si>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</si>
  <si>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</si>
  <si>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</si>
  <si>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</si>
  <si>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</si>
  <si>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</si>
  <si>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</si>
  <si>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</si>
  <si>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</si>
  <si>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</si>
  <si>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</si>
  <si>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</si>
  <si>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</si>
  <si>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</si>
  <si>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</si>
  <si>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</si>
  <si>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</si>
  <si>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</si>
  <si>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</si>
  <si>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</si>
  <si>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</si>
  <si>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</si>
  <si>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</si>
  <si>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</si>
  <si>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</si>
  <si>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</si>
  <si>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</si>
  <si>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</si>
  <si>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</si>
  <si>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</si>
  <si>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</si>
  <si>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</si>
  <si>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</si>
  <si>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</si>
  <si>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</si>
  <si>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</si>
  <si>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</si>
  <si>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</si>
  <si>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</si>
  <si>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</si>
  <si>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</si>
  <si>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</si>
  <si>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</si>
  <si>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</si>
  <si>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</si>
  <si>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</si>
  <si>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</si>
  <si>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</si>
  <si>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</si>
  <si>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</si>
  <si>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</si>
  <si>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</si>
  <si>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</si>
  <si>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</si>
  <si>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</si>
  <si>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</si>
  <si>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</si>
  <si>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</si>
  <si>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</si>
  <si>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</si>
  <si>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</si>
  <si>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</si>
  <si>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</si>
  <si>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</si>
  <si>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</si>
  <si>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</si>
  <si>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</si>
  <si>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</si>
  <si>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</si>
  <si>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</si>
  <si>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</si>
  <si>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</si>
  <si>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</si>
  <si>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</si>
  <si>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</si>
  <si>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</si>
  <si>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</si>
  <si>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</si>
  <si>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</si>
  <si>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</si>
  <si>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</si>
  <si>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</si>
  <si>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</si>
  <si>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</si>
  <si>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</si>
  <si>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</si>
  <si>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</si>
  <si>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</si>
  <si>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</si>
  <si>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</si>
  <si>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</si>
  <si>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</si>
  <si>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</si>
  <si>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</si>
  <si>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</si>
  <si>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</si>
  <si>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</si>
  <si>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</si>
  <si>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</si>
  <si>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</si>
  <si>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</si>
  <si>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</si>
  <si>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</si>
  <si>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</si>
  <si>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</si>
  <si>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</si>
  <si>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</si>
  <si>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</si>
  <si>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</si>
  <si>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</si>
  <si>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</si>
  <si>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</si>
  <si>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</si>
  <si>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</si>
  <si>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</si>
  <si>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</si>
  <si>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</si>
  <si>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</si>
  <si>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</si>
  <si>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</si>
  <si>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</si>
  <si>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</si>
  <si>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</si>
  <si>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</si>
  <si>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</si>
  <si>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</si>
  <si>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</si>
  <si>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</si>
  <si>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</si>
  <si>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</si>
  <si>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</si>
  <si>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</si>
  <si>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</si>
  <si>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</si>
  <si>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</si>
  <si>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</si>
  <si>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</si>
  <si>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</si>
  <si>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</si>
  <si>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</si>
  <si>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</si>
  <si>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</si>
  <si>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</si>
  <si>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</si>
  <si>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</si>
  <si>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</si>
  <si>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</si>
  <si>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</si>
  <si>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</si>
  <si>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</si>
  <si>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</si>
  <si>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</si>
  <si>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</si>
  <si>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</si>
  <si>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</si>
  <si>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</si>
  <si>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</si>
  <si>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</si>
  <si>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</si>
  <si>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</si>
  <si>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</si>
  <si>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</si>
  <si>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</si>
  <si>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</si>
  <si>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</si>
  <si>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</si>
  <si>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</si>
  <si>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</si>
  <si>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</si>
  <si>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</si>
  <si>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</si>
  <si>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</si>
  <si>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</si>
  <si>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</si>
  <si>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</si>
  <si>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</si>
  <si>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</si>
  <si>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</si>
  <si>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</si>
  <si>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</si>
  <si>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</si>
  <si>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</si>
  <si>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</si>
  <si>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</si>
  <si>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</si>
  <si>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</si>
  <si>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</si>
  <si>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</si>
  <si>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</si>
  <si>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</si>
  <si>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</si>
  <si>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</si>
  <si>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</si>
  <si>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</si>
  <si>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</si>
  <si>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</si>
  <si>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</si>
  <si>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</si>
  <si>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</si>
  <si>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</si>
  <si>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</si>
  <si>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</si>
  <si>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</si>
  <si>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</si>
  <si>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</si>
  <si>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</si>
  <si>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</si>
  <si>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</si>
  <si>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</si>
  <si>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</si>
  <si>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</si>
  <si>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</si>
  <si>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</si>
  <si>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</si>
  <si>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</si>
  <si>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</si>
  <si>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</si>
  <si>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</si>
  <si>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</si>
  <si>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</si>
  <si>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</si>
  <si>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</si>
  <si>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</si>
  <si>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</si>
  <si>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</si>
  <si>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</si>
  <si>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</si>
  <si>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</si>
  <si>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</si>
  <si>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</si>
  <si>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</si>
  <si>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</si>
  <si>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</si>
  <si>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</si>
  <si>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</si>
  <si>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</si>
  <si>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</si>
  <si>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</si>
  <si>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</si>
  <si>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</si>
  <si>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</si>
  <si>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</si>
  <si>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</si>
  <si>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</si>
  <si>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</si>
  <si>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</si>
  <si>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</si>
  <si>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</si>
  <si>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</si>
  <si>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</si>
  <si>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</si>
  <si>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</si>
  <si>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</si>
  <si>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</si>
  <si>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</si>
  <si>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</si>
  <si>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</si>
  <si>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</si>
  <si>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</si>
  <si>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</si>
  <si>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</si>
  <si>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</si>
  <si>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</si>
  <si>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</si>
  <si>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</si>
  <si>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</si>
  <si>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</si>
  <si>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</si>
  <si>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</si>
  <si>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</si>
  <si>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</si>
  <si>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</si>
  <si>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</si>
  <si>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</si>
  <si>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</si>
  <si>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</si>
  <si>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</si>
  <si>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</si>
  <si>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</si>
  <si>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</si>
  <si>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</si>
  <si>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</si>
  <si>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</si>
  <si>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</si>
  <si>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</si>
  <si>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</si>
  <si>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</si>
  <si>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</si>
  <si>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</si>
  <si>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</si>
  <si>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</si>
  <si>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</si>
  <si>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</si>
  <si>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</si>
  <si>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</si>
  <si>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</si>
  <si>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</si>
  <si>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</si>
  <si>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</si>
  <si>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</si>
  <si>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</si>
  <si>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</si>
  <si>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</si>
  <si>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</si>
  <si>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</si>
  <si>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</si>
  <si>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</si>
  <si>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</si>
  <si>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</si>
  <si>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</si>
  <si>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</si>
  <si>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</si>
  <si>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</si>
  <si>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</si>
  <si>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</si>
  <si>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</si>
  <si>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</si>
  <si>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</si>
  <si>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</si>
  <si>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</si>
  <si>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</si>
  <si>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</si>
  <si>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</si>
  <si>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</si>
  <si>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</si>
  <si>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</si>
  <si>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</si>
  <si>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</si>
  <si>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</si>
  <si>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</si>
  <si>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</si>
  <si>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</si>
  <si>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</si>
  <si>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</si>
  <si>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</si>
  <si>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</si>
  <si>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</si>
  <si>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</si>
  <si>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</si>
  <si>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</si>
  <si>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</si>
  <si>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</si>
  <si>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</si>
  <si>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</si>
  <si>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</si>
  <si>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</si>
  <si>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</si>
  <si>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</si>
  <si>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</si>
  <si>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</si>
  <si>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</si>
  <si>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</si>
  <si>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</si>
  <si>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</si>
  <si>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</si>
  <si>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</si>
  <si>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</si>
  <si>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</si>
  <si>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</si>
  <si>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</si>
  <si>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</si>
  <si>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</si>
  <si>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</si>
  <si>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</si>
  <si>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</si>
  <si>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</si>
  <si>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</si>
  <si>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</si>
  <si>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</si>
  <si>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</si>
  <si>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</si>
  <si>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</si>
  <si>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</si>
  <si>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</si>
  <si>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</si>
  <si>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</si>
  <si>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</si>
  <si>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</si>
  <si>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</si>
  <si>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</si>
  <si>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</si>
  <si>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</si>
  <si>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</si>
  <si>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</si>
  <si>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</si>
  <si>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</si>
  <si>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</si>
  <si>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</si>
  <si>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</si>
  <si>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</si>
  <si>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</si>
  <si>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</si>
  <si>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</si>
  <si>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</si>
  <si>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</si>
  <si>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</si>
  <si>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</si>
  <si>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</si>
  <si>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</si>
  <si>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</si>
  <si>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</si>
  <si>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</si>
  <si>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</si>
  <si>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</si>
  <si>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</si>
  <si>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</si>
  <si>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</si>
  <si>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</si>
  <si>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</si>
  <si>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</si>
  <si>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</si>
  <si>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</si>
  <si>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</si>
  <si>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</si>
  <si>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</si>
  <si>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</si>
  <si>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</si>
  <si>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</si>
  <si>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</si>
  <si>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</si>
  <si>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</si>
  <si>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</si>
  <si>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</si>
  <si>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</si>
  <si>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</si>
  <si>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</si>
  <si>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</si>
  <si>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</si>
  <si>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</si>
  <si>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</si>
  <si>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</si>
  <si>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</si>
  <si>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</si>
  <si>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</si>
  <si>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</si>
  <si>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</si>
  <si>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</si>
  <si>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</si>
  <si>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</si>
  <si>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</si>
  <si>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</si>
  <si>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</si>
  <si>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</si>
  <si>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</si>
  <si>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</si>
  <si>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</si>
  <si>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</si>
  <si>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</si>
  <si>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</si>
  <si>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</si>
  <si>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</si>
  <si>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</si>
  <si>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</si>
  <si>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</si>
  <si>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</si>
  <si>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</si>
  <si>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</si>
  <si>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</si>
  <si>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</si>
  <si>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</si>
  <si>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</si>
  <si>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</si>
  <si>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</si>
  <si>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</si>
  <si>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</si>
  <si>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</si>
  <si>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</si>
  <si>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</si>
  <si>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</si>
  <si>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</si>
  <si>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</si>
  <si>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</si>
  <si>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</si>
  <si>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</si>
  <si>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</si>
  <si>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</si>
  <si>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</si>
  <si>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</si>
  <si>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</si>
  <si>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</si>
  <si>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</si>
  <si>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</si>
  <si>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</si>
  <si>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</si>
  <si>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</si>
  <si>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</si>
  <si>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</si>
  <si>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</si>
  <si>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</si>
  <si>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</si>
  <si>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</si>
  <si>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</si>
  <si>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</si>
  <si>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</si>
  <si>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</si>
  <si>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</si>
  <si>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</si>
  <si>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</si>
  <si>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</si>
  <si>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</si>
  <si>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</si>
  <si>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</si>
  <si>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</si>
  <si>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</si>
  <si>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</si>
  <si>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</si>
  <si>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</si>
  <si>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</si>
  <si>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</si>
  <si>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</si>
  <si>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</si>
  <si>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</si>
  <si>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</si>
  <si>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</si>
  <si>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</si>
  <si>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</si>
  <si>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</si>
  <si>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</si>
  <si>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</si>
  <si>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</si>
  <si>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</si>
  <si>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</si>
  <si>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</si>
  <si>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</si>
  <si>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</si>
  <si>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</si>
  <si>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</si>
  <si>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</si>
  <si>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</si>
  <si>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</si>
  <si>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</si>
  <si>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</si>
  <si>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</si>
  <si>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</si>
  <si>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</si>
  <si>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</si>
  <si>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</si>
  <si>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</si>
  <si>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</si>
  <si>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</si>
  <si>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</si>
  <si>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</si>
  <si>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</si>
  <si>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</si>
  <si>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</si>
  <si>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</si>
  <si>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</si>
  <si>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</si>
  <si>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</si>
  <si>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</si>
  <si>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</si>
  <si>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</si>
  <si>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</si>
  <si>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</si>
  <si>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</si>
  <si>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</si>
  <si>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</si>
  <si>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</si>
  <si>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</si>
  <si>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</si>
  <si>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</si>
  <si>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</si>
  <si>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</si>
  <si>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</si>
  <si>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</si>
  <si>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</si>
  <si>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</si>
  <si>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</si>
  <si>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</si>
  <si>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</si>
  <si>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</si>
  <si>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</si>
  <si>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</si>
  <si>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</si>
  <si>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</si>
  <si>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</si>
  <si>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</si>
  <si>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</si>
  <si>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</si>
  <si>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</si>
  <si>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</si>
  <si>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</si>
  <si>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</si>
  <si>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</si>
  <si>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</si>
  <si>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</si>
  <si>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</si>
  <si>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</si>
  <si>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</si>
  <si>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</si>
  <si>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</si>
  <si>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</si>
  <si>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</si>
  <si>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</si>
  <si>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</si>
  <si>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</si>
  <si>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</si>
  <si>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</si>
  <si>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</si>
  <si>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</si>
  <si>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</si>
  <si>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</si>
  <si>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</si>
  <si>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</si>
  <si>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</si>
  <si>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</si>
  <si>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</si>
  <si>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</si>
  <si>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</si>
  <si>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</si>
  <si>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</si>
  <si>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</si>
  <si>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</si>
  <si>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</si>
  <si>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</si>
  <si>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</si>
  <si>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</si>
  <si>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</si>
  <si>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</si>
  <si>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</si>
  <si>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</si>
  <si>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</si>
  <si>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</si>
  <si>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</si>
  <si>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</si>
  <si>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</si>
  <si>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</si>
  <si>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</si>
  <si>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</si>
  <si>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</si>
  <si>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</si>
  <si>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</si>
  <si>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</si>
  <si>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</si>
  <si>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</si>
  <si>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</si>
  <si>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</si>
  <si>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</si>
  <si>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</si>
  <si>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</si>
  <si>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</si>
  <si>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</si>
  <si>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</si>
  <si>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</si>
  <si>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</si>
  <si>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</si>
  <si>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</si>
  <si>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</si>
  <si>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</si>
  <si>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</si>
  <si>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</si>
  <si>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</si>
  <si>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</si>
  <si>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</si>
  <si>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</si>
  <si>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</si>
  <si>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</si>
  <si>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</si>
  <si>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</si>
  <si>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</si>
  <si>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</si>
  <si>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</si>
  <si>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</si>
  <si>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</si>
  <si>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</si>
  <si>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</si>
  <si>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</si>
  <si>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</si>
  <si>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</si>
  <si>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</si>
  <si>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</si>
  <si>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</si>
  <si>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</si>
  <si>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</si>
  <si>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</si>
  <si>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</si>
  <si>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</si>
  <si>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</si>
  <si>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</si>
  <si>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</si>
  <si>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</si>
  <si>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</si>
  <si>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</si>
  <si>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</si>
  <si>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</si>
  <si>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</si>
  <si>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</si>
  <si>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</si>
  <si>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</si>
  <si>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</si>
  <si>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</si>
  <si>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</si>
  <si>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</si>
  <si>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</si>
  <si>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</si>
  <si>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</si>
  <si>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</si>
  <si>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</si>
  <si>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</si>
  <si>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</si>
  <si>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</si>
  <si>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</si>
  <si>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</si>
  <si>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</si>
  <si>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</si>
  <si>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</si>
  <si>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</si>
  <si>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</si>
  <si>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</si>
  <si>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</si>
  <si>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</si>
  <si>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</si>
  <si>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</si>
  <si>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</si>
  <si>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</si>
  <si>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</si>
  <si>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</si>
  <si>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</si>
  <si>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</si>
  <si>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</si>
  <si>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</si>
  <si>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</si>
  <si>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</si>
  <si>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</si>
  <si>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</si>
  <si>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</si>
  <si>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</si>
  <si>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</si>
  <si>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</si>
  <si>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</si>
  <si>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</si>
  <si>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</si>
  <si>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</si>
  <si>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</si>
  <si>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</si>
  <si>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</si>
  <si>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</si>
  <si>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</si>
  <si>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</si>
  <si>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</si>
  <si>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</si>
  <si>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</si>
  <si>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</si>
  <si>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</si>
  <si>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</si>
  <si>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</si>
  <si>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</si>
  <si>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</si>
  <si>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</si>
  <si>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</si>
  <si>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</si>
  <si>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</si>
  <si>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</si>
  <si>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</si>
  <si>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</si>
  <si>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</si>
  <si>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</si>
  <si>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</si>
  <si>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</si>
  <si>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</si>
  <si>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</si>
  <si>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</si>
  <si>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</si>
  <si>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</si>
  <si>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</si>
  <si>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</si>
  <si>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</si>
  <si>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</si>
  <si>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</si>
  <si>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</si>
  <si>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</si>
  <si>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</si>
  <si>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</si>
  <si>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</si>
  <si>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</si>
  <si>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</si>
  <si>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</si>
  <si>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</si>
  <si>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</si>
  <si>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</si>
  <si>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</si>
  <si>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</si>
  <si>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</si>
  <si>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</si>
  <si>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</si>
  <si>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</si>
  <si>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</si>
  <si>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</si>
  <si>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</si>
  <si>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</si>
  <si>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</si>
  <si>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</si>
  <si>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</si>
  <si>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</si>
  <si>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</si>
  <si>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</si>
  <si>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</si>
  <si>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</si>
  <si>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</si>
  <si>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</si>
  <si>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</si>
  <si>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</si>
  <si>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</si>
  <si>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</si>
  <si>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</si>
  <si>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</si>
  <si>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</si>
  <si>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</si>
  <si>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</si>
  <si>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</si>
  <si>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</si>
  <si>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</si>
  <si>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</si>
  <si>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</si>
  <si>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</si>
  <si>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</si>
  <si>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</si>
  <si>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</si>
  <si>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</si>
  <si>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</si>
  <si>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</si>
  <si>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</si>
  <si>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</si>
  <si>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</si>
  <si>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</si>
  <si>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</si>
  <si>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</si>
  <si>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</si>
  <si>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</si>
  <si>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</si>
  <si>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</si>
  <si>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</si>
  <si>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</si>
  <si>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</si>
  <si>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</si>
  <si>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</si>
  <si>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</si>
  <si>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</si>
  <si>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</si>
  <si>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</si>
  <si>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</si>
  <si>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</si>
  <si>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</si>
  <si>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</si>
  <si>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</si>
  <si>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</si>
  <si>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</si>
  <si>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</si>
  <si>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</si>
  <si>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</si>
  <si>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</si>
  <si>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</si>
  <si>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</si>
  <si>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</si>
  <si>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</si>
  <si>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</si>
  <si>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</si>
  <si>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</si>
  <si>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</si>
  <si>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</si>
  <si>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</si>
  <si>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</si>
  <si>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</si>
  <si>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</si>
  <si>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</si>
  <si>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</si>
  <si>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</si>
  <si>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</si>
  <si>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</si>
  <si>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</si>
  <si>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</si>
  <si>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</si>
  <si>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</si>
  <si>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</si>
  <si>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</si>
  <si>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</si>
  <si>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</si>
  <si>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</si>
  <si>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</si>
  <si>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</si>
  <si>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</si>
  <si>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</si>
  <si>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</si>
  <si>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</si>
  <si>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</si>
  <si>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</si>
  <si>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</si>
  <si>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</si>
  <si>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</si>
  <si>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</si>
  <si>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</si>
  <si>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</si>
  <si>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</si>
  <si>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</si>
  <si>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</si>
  <si>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</si>
  <si>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</si>
  <si>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</si>
  <si>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</si>
  <si>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</si>
  <si>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</si>
  <si>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</si>
  <si>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</si>
  <si>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</si>
  <si>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</si>
  <si>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</si>
  <si>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</si>
  <si>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</si>
  <si>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</si>
  <si>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</si>
  <si>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</si>
  <si>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</si>
  <si>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</si>
  <si>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</si>
  <si>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</si>
  <si>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</si>
  <si>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</si>
  <si>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</si>
  <si>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</si>
  <si>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</si>
  <si>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</si>
  <si>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</si>
  <si>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</si>
  <si>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</si>
  <si>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</si>
  <si>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</si>
  <si>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</si>
  <si>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</si>
  <si>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</si>
  <si>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</si>
  <si>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</si>
  <si>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</si>
  <si>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</si>
  <si>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</si>
  <si>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</si>
  <si>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</si>
  <si>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</si>
  <si>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</si>
  <si>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</si>
  <si>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</si>
  <si>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</si>
  <si>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</si>
  <si>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</si>
  <si>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</si>
  <si>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</si>
  <si>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</si>
  <si>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</si>
  <si>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</si>
  <si>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</si>
  <si>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</si>
  <si>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</si>
  <si>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</si>
  <si>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</si>
  <si>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</si>
  <si>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</si>
  <si>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</si>
  <si>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</si>
  <si>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</si>
  <si>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</si>
  <si>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</si>
  <si>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</si>
  <si>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</si>
  <si>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</si>
  <si>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</si>
  <si>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</si>
  <si>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</si>
  <si>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</si>
  <si>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</si>
  <si>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</si>
  <si>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</si>
  <si>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</si>
  <si>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</si>
  <si>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</si>
  <si>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</si>
  <si>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</si>
  <si>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</si>
  <si>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</si>
  <si>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</si>
  <si>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</si>
  <si>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</si>
  <si>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</si>
  <si>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</si>
  <si>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</si>
  <si>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</si>
  <si>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</si>
  <si>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</si>
  <si>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</si>
  <si>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</si>
  <si>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</si>
  <si>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</si>
  <si>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</si>
  <si>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</si>
  <si>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</si>
  <si>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</si>
  <si>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</si>
  <si>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</si>
  <si>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</si>
  <si>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</si>
  <si>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</si>
  <si>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</si>
  <si>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</si>
  <si>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</si>
  <si>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</si>
  <si>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</si>
  <si>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</si>
  <si>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</si>
  <si>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</si>
  <si>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</si>
  <si>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</si>
  <si>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</si>
  <si>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</si>
  <si>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</si>
  <si>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</si>
  <si>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</si>
  <si>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</si>
  <si>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</si>
  <si>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</si>
  <si>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</si>
  <si>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</si>
  <si>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</si>
  <si>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</si>
  <si>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</si>
  <si>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</si>
  <si>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</si>
  <si>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</si>
  <si>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</si>
  <si>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</si>
  <si>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</si>
  <si>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</si>
  <si>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</si>
  <si>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</si>
  <si>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</si>
  <si>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</si>
  <si>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</si>
  <si>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</si>
  <si>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</si>
  <si>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</si>
  <si>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</si>
  <si>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</si>
  <si>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</si>
  <si>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</si>
  <si>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</si>
  <si>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</si>
  <si>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</si>
  <si>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</si>
  <si>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</si>
  <si>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</si>
  <si>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</si>
  <si>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</si>
  <si>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</si>
  <si>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</si>
  <si>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</si>
  <si>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</si>
  <si>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</si>
  <si>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</si>
  <si>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</si>
  <si>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</si>
  <si>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</si>
  <si>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</si>
  <si>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</si>
  <si>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</si>
  <si>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</si>
  <si>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</si>
  <si>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</si>
  <si>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</si>
  <si>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</si>
  <si>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</si>
  <si>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</si>
  <si>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</si>
  <si>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</si>
  <si>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</si>
  <si>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</si>
  <si>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</si>
  <si>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</si>
  <si>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</si>
  <si>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</si>
  <si>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</si>
  <si>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</si>
  <si>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</si>
  <si>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</si>
  <si>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</si>
  <si>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</si>
  <si>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</si>
  <si>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</si>
  <si>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</si>
  <si>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</si>
  <si>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</si>
  <si>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</si>
  <si>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</si>
  <si>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</si>
  <si>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</si>
  <si>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</si>
  <si>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</si>
  <si>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</si>
  <si>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</si>
  <si>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</si>
  <si>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</si>
  <si>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</si>
  <si>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</si>
  <si>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</si>
  <si>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</si>
  <si>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</si>
  <si>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</si>
  <si>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</si>
  <si>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</si>
  <si>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</si>
  <si>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</si>
  <si>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</si>
  <si>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</si>
  <si>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</si>
  <si>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</si>
  <si>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</si>
  <si>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</si>
  <si>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</si>
  <si>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</si>
  <si>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</si>
  <si>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</si>
  <si>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</si>
  <si>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</si>
  <si>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</si>
  <si>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</si>
  <si>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</si>
  <si>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</si>
  <si>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</si>
  <si>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</si>
  <si>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</si>
  <si>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</si>
  <si>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</si>
  <si>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</si>
  <si>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</si>
  <si>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</si>
  <si>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</si>
  <si>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</si>
  <si>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</si>
  <si>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</si>
  <si>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</si>
  <si>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</si>
  <si>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</si>
  <si>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</si>
  <si>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</si>
  <si>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</si>
  <si>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</si>
  <si>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</si>
  <si>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</si>
  <si>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</si>
  <si>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</si>
  <si>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</si>
  <si>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</si>
  <si>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</si>
  <si>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</si>
  <si>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</si>
  <si>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</si>
  <si>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</si>
  <si>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</si>
  <si>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</si>
  <si>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</si>
  <si>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</si>
  <si>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</si>
  <si>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</si>
  <si>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</si>
  <si>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</si>
  <si>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</si>
  <si>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</si>
  <si>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</si>
  <si>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</si>
  <si>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</si>
  <si>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</si>
  <si>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</si>
  <si>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</si>
  <si>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</si>
  <si>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</si>
  <si>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</si>
  <si>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</si>
  <si>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</si>
  <si>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</si>
  <si>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</si>
  <si>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</si>
  <si>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</si>
  <si>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</si>
  <si>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</si>
  <si>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</si>
  <si>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</si>
  <si>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</si>
  <si>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</si>
  <si>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</si>
  <si>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</si>
  <si>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</si>
  <si>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</si>
  <si>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</si>
  <si>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</si>
  <si>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</si>
  <si>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</si>
  <si>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</si>
  <si>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</si>
  <si>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</si>
  <si>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</si>
  <si>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</si>
  <si>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</si>
  <si>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</si>
  <si>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</si>
  <si>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</si>
  <si>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</si>
  <si>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</si>
  <si>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</si>
  <si>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</si>
  <si>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</si>
  <si>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</si>
  <si>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</si>
  <si>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</si>
  <si>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</si>
  <si>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</si>
  <si>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</si>
  <si>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</si>
  <si>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</si>
  <si>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</si>
  <si>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</si>
  <si>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</si>
  <si>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</si>
  <si>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</si>
  <si>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</si>
  <si>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</si>
  <si>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</si>
  <si>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</si>
  <si>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</si>
  <si>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</si>
  <si>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</si>
  <si>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</si>
  <si>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</si>
  <si>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</si>
  <si>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</si>
  <si>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</si>
  <si>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</si>
  <si>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</si>
  <si>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</si>
  <si>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</si>
  <si>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</si>
  <si>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</si>
  <si>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</si>
  <si>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</si>
  <si>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</si>
  <si>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</si>
  <si>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</si>
  <si>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</si>
  <si>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</si>
  <si>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</si>
  <si>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</si>
  <si>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</si>
  <si>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</si>
  <si>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</si>
  <si>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</si>
  <si>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</si>
  <si>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</si>
  <si>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</si>
  <si>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</si>
  <si>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</si>
  <si>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</si>
  <si>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</si>
  <si>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</si>
  <si>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</si>
  <si>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</si>
  <si>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</si>
  <si>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</si>
  <si>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</si>
  <si>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</si>
  <si>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</si>
  <si>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</si>
  <si>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</si>
  <si>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</si>
  <si>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</si>
  <si>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</si>
  <si>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</si>
  <si>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</si>
  <si>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</si>
  <si>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</si>
  <si>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</si>
  <si>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</si>
  <si>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</si>
  <si>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</si>
  <si>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</si>
  <si>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</si>
  <si>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</si>
  <si>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</si>
  <si>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</si>
  <si>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</si>
  <si>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</si>
  <si>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</si>
  <si>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</si>
  <si>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</si>
  <si>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</si>
  <si>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</si>
  <si>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</si>
  <si>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</si>
  <si>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</si>
  <si>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</si>
  <si>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</si>
  <si>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</si>
  <si>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</si>
  <si>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</si>
  <si>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</si>
  <si>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</si>
  <si>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</si>
  <si>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</si>
  <si>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</si>
  <si>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</si>
  <si>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</si>
  <si>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</si>
  <si>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</si>
  <si>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</si>
  <si>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</si>
  <si>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</si>
  <si>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</si>
  <si>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</si>
  <si>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</si>
  <si>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</si>
  <si>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</si>
  <si>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</si>
  <si>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</si>
  <si>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</si>
  <si>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</si>
  <si>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</si>
  <si>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</si>
  <si>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</si>
  <si>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</si>
  <si>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</si>
  <si>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</si>
  <si>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</si>
  <si>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</si>
  <si>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</si>
  <si>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</si>
  <si>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</si>
  <si>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</si>
  <si>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</si>
  <si>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</si>
  <si>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</si>
  <si>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</si>
  <si>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</si>
  <si>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</si>
  <si>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</si>
  <si>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</si>
  <si>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</si>
  <si>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</si>
  <si>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</si>
  <si>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</si>
  <si>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</si>
  <si>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</si>
  <si>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</si>
  <si>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</si>
  <si>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</si>
  <si>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</si>
  <si>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</si>
  <si>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</si>
  <si>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</si>
  <si>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</si>
  <si>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</si>
  <si>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</si>
  <si>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</si>
  <si>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</si>
  <si>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</si>
  <si>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</si>
  <si>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</si>
  <si>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</si>
  <si>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</si>
  <si>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</si>
  <si>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</si>
  <si>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</si>
  <si>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</si>
  <si>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</si>
  <si>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</si>
  <si>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</si>
  <si>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</si>
  <si>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</si>
  <si>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</si>
  <si>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</si>
  <si>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</si>
  <si>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</si>
  <si>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</si>
  <si>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</si>
  <si>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</si>
  <si>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</si>
  <si>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</si>
  <si>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</si>
  <si>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</si>
  <si>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</si>
  <si>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</si>
  <si>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</si>
  <si>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</si>
  <si>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</si>
  <si>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</si>
  <si>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</si>
  <si>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</si>
  <si>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</si>
  <si>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</si>
  <si>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</si>
  <si>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</si>
  <si>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</si>
  <si>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</si>
  <si>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</si>
  <si>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</si>
  <si>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</si>
  <si>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</si>
  <si>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</si>
  <si>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</si>
  <si>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</si>
  <si>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</si>
  <si>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</si>
  <si>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</si>
  <si>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</si>
  <si>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</si>
  <si>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</si>
  <si>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</si>
  <si>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</si>
  <si>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</si>
  <si>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</si>
  <si>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</si>
  <si>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</si>
  <si>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</si>
  <si>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</si>
  <si>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</si>
  <si>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</si>
  <si>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</si>
  <si>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</si>
  <si>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</si>
  <si>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</si>
  <si>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</si>
  <si>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</si>
  <si>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</si>
  <si>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</si>
  <si>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</si>
  <si>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</si>
  <si>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</si>
  <si>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</si>
  <si>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</si>
  <si>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</si>
  <si>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</si>
  <si>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</si>
  <si>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</si>
  <si>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</si>
  <si>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</si>
  <si>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</si>
  <si>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</si>
  <si>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</si>
  <si>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</si>
  <si>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</si>
  <si>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</si>
  <si>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</si>
  <si>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</si>
  <si>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</si>
  <si>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</si>
  <si>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</si>
  <si>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</si>
  <si>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</si>
  <si>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</si>
  <si>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</si>
  <si>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</si>
  <si>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</si>
  <si>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</si>
  <si>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</si>
  <si>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</si>
  <si>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</si>
  <si>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</si>
  <si>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</si>
  <si>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</si>
  <si>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</si>
  <si>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</si>
  <si>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</si>
  <si>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</si>
  <si>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</si>
  <si>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</si>
  <si>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</si>
  <si>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</si>
  <si>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</si>
  <si>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</si>
  <si>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</si>
  <si>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</si>
  <si>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</si>
  <si>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</si>
  <si>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</si>
  <si>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</si>
  <si>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</si>
  <si>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</si>
  <si>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</si>
  <si>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</si>
  <si>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</si>
  <si>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</si>
  <si>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</si>
  <si>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</si>
  <si>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</si>
  <si>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</si>
  <si>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</si>
  <si>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</si>
  <si>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</si>
  <si>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</si>
  <si>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</si>
  <si>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</si>
  <si>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</si>
  <si>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</si>
  <si>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</si>
  <si>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</si>
  <si>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</si>
  <si>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</si>
  <si>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</si>
  <si>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</si>
  <si>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</si>
  <si>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</si>
  <si>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</si>
  <si>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</si>
  <si>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</si>
  <si>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</si>
  <si>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</si>
  <si>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</si>
  <si>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</si>
  <si>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</si>
  <si>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</si>
  <si>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</si>
  <si>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</si>
  <si>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</si>
  <si>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</si>
  <si>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</si>
  <si>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</si>
  <si>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</si>
  <si>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</si>
  <si>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</si>
  <si>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</si>
  <si>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</si>
  <si>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</si>
  <si>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</si>
  <si>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</si>
  <si>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</si>
  <si>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</si>
  <si>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</si>
  <si>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</si>
  <si>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</si>
  <si>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</si>
  <si>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</si>
  <si>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</si>
  <si>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</si>
  <si>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</si>
  <si>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</si>
  <si>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</si>
  <si>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</si>
  <si>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</si>
  <si>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</si>
  <si>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</si>
  <si>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</si>
  <si>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</si>
  <si>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</si>
  <si>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</si>
  <si>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</si>
  <si>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</si>
  <si>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</si>
  <si>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</si>
  <si>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</si>
  <si>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</si>
  <si>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</si>
  <si>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</si>
  <si>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</si>
  <si>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</si>
  <si>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</si>
  <si>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</si>
  <si>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</si>
  <si>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</si>
  <si>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</si>
  <si>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</si>
  <si>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</si>
  <si>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</si>
  <si>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</si>
  <si>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</si>
  <si>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</si>
  <si>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</si>
  <si>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</si>
  <si>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</si>
  <si>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</si>
  <si>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</si>
  <si>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</si>
  <si>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</si>
  <si>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</si>
  <si>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</si>
  <si>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</si>
  <si>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</si>
  <si>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</si>
  <si>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</si>
  <si>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</si>
  <si>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</si>
  <si>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</si>
  <si>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</si>
  <si>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</si>
  <si>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</si>
  <si>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</si>
  <si>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</si>
  <si>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</si>
  <si>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</si>
  <si>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</si>
  <si>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</si>
  <si>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</si>
  <si>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</si>
  <si>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</si>
  <si>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</si>
  <si>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</si>
  <si>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</si>
  <si>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</si>
  <si>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</si>
  <si>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</si>
  <si>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</si>
  <si>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</si>
  <si>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</si>
  <si>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</si>
  <si>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</si>
  <si>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</si>
  <si>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</si>
  <si>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</si>
  <si>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</si>
  <si>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</si>
  <si>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</si>
  <si>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</si>
  <si>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</si>
  <si>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</si>
  <si>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</si>
  <si>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</si>
  <si>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</si>
  <si>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</si>
  <si>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</si>
  <si>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</si>
  <si>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</si>
  <si>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</si>
  <si>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</si>
  <si>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</si>
  <si>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</si>
  <si>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</si>
  <si>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</si>
  <si>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</si>
  <si>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</si>
  <si>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</si>
  <si>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</si>
  <si>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</si>
  <si>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</si>
  <si>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</si>
  <si>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</si>
  <si>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</si>
  <si>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</si>
  <si>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</si>
  <si>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</si>
  <si>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</si>
  <si>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</si>
  <si>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</si>
  <si>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</si>
  <si>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</si>
  <si>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</si>
  <si>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</si>
  <si>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</si>
  <si>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</si>
  <si>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</si>
  <si>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</si>
  <si>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</si>
  <si>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</si>
  <si>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</si>
  <si>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</si>
  <si>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</si>
  <si>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</si>
  <si>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</si>
  <si>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</si>
  <si>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</si>
  <si>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</si>
  <si>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</si>
  <si>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</si>
  <si>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</si>
  <si>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</si>
  <si>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</si>
  <si>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</si>
  <si>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</si>
  <si>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</si>
  <si>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</si>
  <si>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</si>
  <si>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</si>
  <si>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</si>
  <si>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</si>
  <si>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</si>
  <si>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</si>
  <si>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</si>
  <si>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</si>
  <si>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</si>
  <si>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</si>
  <si>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</si>
  <si>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</si>
  <si>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</si>
  <si>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</si>
  <si>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</si>
  <si>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</si>
  <si>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</si>
  <si>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</si>
  <si>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</si>
  <si>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</si>
  <si>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</si>
  <si>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</si>
  <si>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</si>
  <si>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</si>
  <si>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</si>
  <si>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</si>
  <si>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</si>
  <si>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</si>
  <si>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</si>
  <si>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</si>
  <si>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</si>
  <si>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</si>
  <si>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</si>
  <si>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</si>
  <si>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</si>
  <si>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</si>
  <si>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</si>
  <si>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</si>
  <si>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</si>
  <si>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</si>
  <si>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</si>
  <si>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</si>
  <si>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</si>
  <si>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</si>
  <si>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</si>
  <si>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</si>
  <si>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</si>
  <si>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</si>
  <si>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</si>
  <si>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</si>
  <si>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</si>
  <si>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</si>
  <si>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</si>
  <si>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</si>
  <si>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</si>
  <si>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</si>
  <si>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</si>
  <si>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</si>
  <si>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</si>
  <si>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</si>
  <si>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</si>
  <si>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</si>
  <si>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</si>
  <si>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</si>
  <si>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</si>
  <si>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</si>
  <si>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</si>
  <si>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</si>
  <si>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</si>
  <si>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</si>
  <si>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</si>
  <si>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</si>
  <si>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</si>
  <si>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</si>
  <si>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</si>
  <si>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</si>
  <si>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</si>
  <si>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</si>
  <si>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</si>
  <si>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</si>
  <si>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</si>
  <si>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</si>
  <si>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</si>
  <si>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</si>
  <si>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</si>
  <si>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</si>
  <si>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</si>
  <si>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</si>
  <si>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</si>
  <si>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</si>
  <si>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</si>
  <si>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</si>
  <si>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</si>
  <si>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</si>
  <si>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</si>
  <si>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</si>
  <si>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</si>
  <si>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</si>
  <si>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</si>
  <si>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</si>
  <si>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</si>
  <si>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</si>
  <si>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</si>
  <si>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</si>
  <si>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</si>
  <si>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</si>
  <si>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</si>
  <si>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</si>
  <si>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</si>
  <si>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</si>
  <si>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</si>
  <si>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</si>
  <si>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</si>
  <si>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</si>
  <si>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</si>
  <si>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</si>
  <si>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</si>
  <si>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</si>
  <si>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</si>
  <si>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</si>
  <si>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</si>
  <si>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</si>
  <si>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</si>
  <si>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</si>
  <si>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</si>
  <si>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</si>
  <si>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</si>
  <si>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</si>
  <si>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</si>
  <si>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</si>
  <si>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</si>
  <si>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</si>
  <si>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</si>
  <si>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</si>
  <si>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</si>
  <si>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</si>
  <si>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</si>
  <si>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</si>
  <si>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</si>
  <si>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</si>
  <si>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</si>
  <si>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</si>
  <si>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</si>
  <si>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</si>
  <si>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</si>
  <si>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</si>
  <si>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</si>
  <si>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</si>
  <si>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</si>
  <si>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</si>
  <si>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</si>
  <si>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</si>
  <si>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</si>
  <si>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</si>
  <si>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</si>
  <si>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</si>
  <si>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</si>
  <si>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</si>
  <si>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</si>
  <si>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</si>
  <si>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</si>
  <si>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</si>
  <si>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</si>
  <si>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</si>
  <si>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</si>
  <si>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</si>
  <si>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</si>
  <si>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</si>
  <si>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</si>
  <si>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</si>
  <si>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</si>
  <si>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</si>
  <si>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</si>
  <si>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</si>
  <si>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</si>
  <si>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</si>
  <si>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</si>
  <si>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</si>
  <si>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</si>
  <si>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</si>
  <si>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</si>
  <si>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</si>
  <si>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</si>
  <si>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</si>
  <si>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</si>
  <si>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</si>
  <si>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</si>
  <si>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</si>
  <si>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</si>
  <si>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</si>
  <si>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</si>
  <si>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</si>
  <si>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</si>
  <si>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</si>
  <si>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</si>
  <si>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</si>
  <si>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</si>
  <si>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</si>
  <si>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</si>
  <si>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</si>
  <si>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</si>
  <si>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</si>
  <si>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</si>
  <si>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</si>
  <si>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</si>
  <si>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</si>
  <si>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</si>
  <si>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</si>
  <si>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</si>
  <si>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</si>
  <si>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</si>
  <si>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</si>
  <si>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</si>
  <si>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</si>
  <si>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</si>
  <si>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</si>
  <si>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</si>
  <si>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</si>
  <si>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</si>
  <si>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</si>
  <si>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</si>
  <si>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</si>
  <si>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</si>
  <si>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</si>
  <si>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</si>
  <si>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</si>
  <si>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</si>
  <si>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</si>
  <si>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</si>
  <si>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</si>
  <si>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</si>
  <si>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</si>
  <si>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</si>
  <si>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</si>
  <si>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</si>
  <si>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</si>
  <si>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</si>
  <si>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</si>
  <si>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</si>
  <si>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</si>
  <si>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</si>
  <si>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</si>
  <si>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</si>
  <si>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</si>
  <si>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</si>
  <si>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</si>
  <si>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</si>
  <si>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</si>
  <si>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</si>
  <si>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</si>
  <si>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</si>
  <si>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</si>
  <si>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</si>
  <si>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</si>
  <si>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</si>
  <si>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</si>
  <si>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</si>
  <si>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</si>
  <si>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</si>
  <si>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</si>
  <si>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</si>
  <si>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</si>
  <si>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</si>
  <si>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</si>
  <si>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</si>
  <si>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</si>
  <si>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</si>
  <si>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</si>
  <si>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</si>
  <si>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</si>
  <si>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</si>
  <si>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</si>
  <si>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</si>
  <si>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</si>
  <si>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</si>
  <si>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</si>
  <si>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</si>
  <si>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</si>
  <si>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</si>
  <si>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</si>
  <si>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</si>
  <si>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</si>
  <si>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</si>
  <si>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</si>
  <si>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</si>
  <si>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</si>
  <si>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</si>
  <si>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</si>
  <si>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</si>
  <si>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</si>
  <si>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</si>
  <si>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</si>
  <si>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</si>
  <si>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</si>
  <si>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</si>
  <si>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</si>
  <si>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</si>
  <si>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</si>
  <si>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</si>
  <si>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</si>
  <si>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</si>
  <si>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</si>
  <si>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</si>
  <si>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</si>
  <si>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</si>
  <si>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</si>
  <si>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</si>
  <si>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</si>
  <si>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</si>
  <si>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</si>
  <si>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</si>
  <si>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</si>
  <si>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</si>
  <si>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</si>
  <si>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</si>
  <si>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</si>
  <si>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</si>
  <si>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</si>
  <si>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</si>
  <si>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</si>
  <si>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</si>
  <si>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</si>
  <si>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</si>
  <si>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</si>
  <si>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</si>
  <si>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</si>
  <si>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</si>
  <si>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</si>
  <si>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</si>
  <si>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</si>
  <si>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</si>
  <si>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</si>
  <si>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</si>
  <si>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</si>
  <si>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</si>
  <si>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</si>
  <si>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</si>
  <si>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</si>
  <si>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</si>
  <si>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</si>
  <si>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</si>
  <si>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</si>
  <si>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</si>
  <si>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</si>
  <si>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</si>
  <si>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</si>
  <si>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</si>
  <si>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</si>
  <si>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</si>
  <si>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</si>
  <si>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</si>
  <si>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</si>
  <si>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</si>
  <si>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</si>
  <si>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</si>
  <si>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</si>
  <si>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</si>
  <si>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</si>
  <si>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</si>
  <si>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</si>
  <si>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</si>
  <si>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</si>
  <si>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</si>
  <si>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</si>
  <si>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</si>
  <si>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</si>
  <si>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</si>
  <si>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</si>
  <si>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</si>
  <si>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</si>
  <si>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</si>
  <si>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</si>
  <si>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</si>
  <si>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</si>
  <si>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</si>
  <si>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</si>
  <si>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</si>
  <si>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</si>
  <si>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</si>
  <si>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</si>
  <si>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</si>
  <si>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</si>
  <si>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</si>
  <si>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</si>
  <si>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</si>
  <si>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</si>
  <si>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</si>
  <si>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</si>
  <si>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</si>
  <si>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</si>
  <si>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</si>
  <si>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</si>
  <si>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</si>
  <si>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</si>
  <si>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</si>
  <si>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</si>
  <si>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</si>
  <si>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</si>
  <si>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</si>
  <si>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</si>
  <si>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</si>
  <si>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</si>
  <si>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</si>
  <si>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</si>
  <si>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</si>
  <si>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</si>
  <si>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</si>
  <si>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</si>
  <si>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</si>
  <si>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</si>
  <si>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</si>
  <si>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</si>
  <si>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</si>
  <si>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</si>
  <si>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</si>
  <si>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</si>
  <si>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</si>
  <si>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</si>
  <si>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</si>
  <si>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</si>
  <si>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</si>
  <si>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</si>
  <si>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</si>
  <si>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</si>
  <si>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</si>
  <si>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</si>
  <si>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</si>
  <si>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</si>
  <si>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</si>
  <si>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</si>
  <si>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</si>
  <si>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</si>
  <si>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</si>
  <si>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</si>
  <si>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</si>
  <si>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</si>
  <si>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</si>
  <si>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</si>
  <si>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</si>
  <si>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</si>
  <si>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</si>
  <si>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</si>
  <si>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</si>
  <si>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</si>
  <si>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</si>
  <si>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</si>
  <si>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</si>
  <si>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</si>
  <si>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</si>
  <si>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</si>
  <si>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</si>
  <si>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</si>
  <si>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</si>
  <si>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</si>
  <si>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</si>
  <si>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</si>
  <si>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</si>
  <si>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</si>
  <si>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</si>
  <si>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</si>
  <si>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</si>
  <si>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</si>
  <si>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</si>
  <si>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</si>
  <si>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</si>
  <si>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</si>
  <si>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</si>
  <si>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</si>
  <si>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</si>
  <si>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</si>
  <si>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</si>
  <si>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</si>
  <si>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</si>
  <si>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</si>
  <si>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</si>
  <si>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</si>
  <si>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</si>
  <si>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</si>
  <si>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</si>
  <si>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</si>
  <si>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</si>
  <si>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</si>
  <si>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</si>
  <si>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</si>
  <si>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</si>
  <si>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</si>
  <si>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</si>
  <si>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</si>
  <si>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</si>
  <si>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</si>
  <si>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</si>
  <si>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</si>
  <si>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</si>
  <si>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</si>
  <si>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</si>
  <si>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</si>
  <si>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</si>
  <si>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</si>
  <si>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</si>
  <si>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</si>
  <si>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</si>
  <si>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</si>
  <si>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</si>
  <si>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</si>
  <si>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</si>
  <si>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</si>
  <si>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</si>
  <si>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</si>
  <si>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</si>
  <si>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</si>
  <si>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</si>
  <si>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</si>
  <si>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</si>
  <si>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</si>
  <si>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</si>
  <si>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</si>
  <si>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</si>
  <si>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</si>
  <si>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</si>
  <si>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</si>
  <si>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</si>
  <si>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</si>
  <si>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</si>
  <si>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</si>
  <si>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</si>
  <si>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</si>
  <si>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</si>
  <si>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</si>
  <si>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</si>
  <si>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</si>
  <si>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</si>
  <si>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</si>
  <si>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</si>
  <si>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</si>
  <si>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</si>
  <si>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</si>
  <si>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</si>
  <si>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</si>
  <si>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</si>
  <si>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</si>
  <si>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</si>
  <si>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</si>
  <si>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</si>
  <si>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</si>
  <si>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</si>
  <si>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</si>
  <si>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</si>
  <si>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</si>
  <si>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</si>
  <si>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</si>
  <si>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</si>
  <si>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</si>
  <si>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</si>
  <si>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</si>
  <si>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</si>
  <si>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</si>
  <si>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</si>
  <si>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</si>
  <si>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</si>
  <si>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</si>
  <si>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</si>
  <si>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</si>
  <si>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</si>
  <si>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</si>
  <si>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</si>
  <si>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</si>
  <si>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</si>
  <si>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</si>
  <si>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</si>
  <si>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</si>
  <si>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</si>
  <si>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</si>
  <si>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</si>
  <si>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</si>
  <si>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</si>
  <si>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</si>
  <si>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</si>
  <si>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</si>
  <si>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</si>
  <si>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</si>
  <si>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</si>
  <si>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</si>
  <si>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</si>
  <si>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</si>
  <si>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</si>
  <si>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</si>
  <si>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</si>
  <si>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</si>
  <si>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</si>
  <si>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</si>
  <si>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</si>
  <si>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</si>
  <si>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</si>
  <si>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</si>
  <si>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</si>
  <si>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</si>
  <si>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</si>
  <si>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</si>
  <si>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</si>
  <si>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</si>
  <si>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</si>
  <si>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</si>
  <si>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</si>
  <si>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</si>
  <si>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</si>
  <si>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</si>
  <si>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</si>
  <si>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</si>
  <si>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</si>
  <si>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</si>
  <si>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</si>
  <si>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</si>
  <si>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</si>
  <si>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</si>
  <si>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</si>
  <si>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</si>
  <si>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</si>
  <si>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</si>
  <si>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</si>
  <si>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</si>
  <si>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</si>
  <si>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</si>
  <si>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</si>
  <si>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</si>
  <si>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</si>
  <si>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</si>
  <si>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</si>
  <si>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</si>
  <si>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</si>
  <si>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</si>
  <si>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</si>
  <si>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</si>
  <si>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</si>
  <si>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</si>
  <si>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</si>
  <si>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</si>
  <si>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</si>
  <si>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</si>
  <si>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</si>
  <si>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</si>
  <si>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</si>
  <si>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</si>
  <si>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</si>
  <si>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</si>
  <si>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</si>
  <si>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</si>
  <si>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</si>
  <si>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</si>
  <si>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</si>
  <si>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</si>
  <si>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</si>
  <si>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</si>
  <si>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</si>
  <si>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</si>
  <si>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</si>
  <si>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</si>
  <si>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</si>
  <si>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</si>
  <si>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</si>
  <si>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</si>
  <si>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</si>
  <si>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</si>
  <si>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</si>
  <si>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</si>
  <si>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</si>
  <si>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</si>
  <si>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</si>
  <si>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</si>
  <si>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</si>
  <si>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</si>
  <si>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</si>
  <si>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</si>
  <si>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</si>
  <si>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</si>
  <si>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</si>
  <si>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</si>
  <si>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</si>
  <si>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</si>
  <si>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</si>
  <si>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</si>
  <si>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</si>
  <si>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</si>
  <si>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</si>
  <si>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</si>
  <si>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</si>
  <si>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</si>
  <si>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</si>
  <si>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</si>
  <si>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</si>
  <si>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</si>
  <si>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</si>
  <si>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</si>
  <si>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</si>
  <si>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</si>
  <si>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</si>
  <si>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</si>
  <si>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</si>
  <si>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</si>
  <si>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</si>
  <si>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</si>
  <si>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</si>
  <si>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</si>
  <si>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</si>
  <si>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</si>
  <si>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</si>
  <si>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</si>
  <si>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</si>
  <si>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</si>
  <si>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</si>
  <si>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</si>
  <si>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</si>
  <si>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</si>
  <si>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</si>
  <si>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</si>
  <si>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</si>
  <si>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</si>
  <si>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</si>
  <si>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</si>
  <si>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</si>
  <si>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</si>
  <si>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</si>
  <si>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</si>
  <si>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</si>
  <si>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</si>
  <si>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</si>
  <si>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</si>
  <si>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</si>
  <si>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</si>
  <si>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</si>
  <si>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</si>
  <si>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</si>
  <si>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</si>
  <si>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</si>
  <si>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</si>
  <si>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</si>
  <si>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</si>
  <si>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</si>
  <si>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</si>
  <si>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</si>
  <si>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</si>
  <si>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</si>
  <si>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</si>
  <si>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</si>
  <si>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</si>
  <si>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</si>
  <si>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</si>
  <si>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</si>
  <si>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</si>
  <si>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</si>
  <si>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</si>
  <si>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</si>
  <si>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</si>
  <si>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</si>
  <si>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</si>
  <si>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</si>
  <si>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</si>
  <si>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</si>
  <si>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</si>
  <si>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</si>
  <si>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</si>
  <si>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</si>
  <si>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</si>
  <si>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</si>
  <si>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</si>
  <si>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</si>
  <si>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</si>
  <si>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</si>
  <si>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</si>
  <si>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</si>
  <si>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</si>
  <si>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</si>
  <si>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</si>
  <si>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</si>
  <si>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</si>
  <si>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</si>
  <si>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</si>
  <si>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</si>
  <si>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</si>
  <si>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</si>
  <si>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</si>
  <si>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</si>
  <si>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</si>
  <si>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</si>
  <si>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</si>
  <si>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</si>
  <si>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</si>
  <si>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</si>
  <si>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</si>
  <si>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</si>
  <si>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</si>
  <si>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</si>
  <si>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</si>
  <si>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</si>
  <si>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</si>
  <si>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</si>
  <si>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</si>
  <si>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</si>
  <si>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</si>
  <si>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</si>
  <si>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</si>
  <si>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</si>
  <si>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</si>
  <si>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</si>
  <si>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</si>
  <si>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</si>
  <si>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</si>
  <si>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</si>
  <si>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</si>
  <si>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</si>
  <si>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</si>
  <si>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</si>
  <si>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</si>
  <si>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</si>
  <si>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</si>
  <si>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</si>
  <si>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</si>
  <si>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</si>
  <si>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</si>
  <si>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</si>
  <si>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</si>
  <si>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</si>
  <si>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</si>
  <si>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</si>
  <si>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</si>
  <si>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</si>
  <si>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</si>
  <si>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</si>
  <si>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</si>
  <si>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</si>
  <si>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</si>
  <si>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</si>
  <si>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</si>
  <si>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</si>
  <si>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</si>
  <si>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</si>
  <si>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</si>
  <si>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</si>
  <si>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</si>
  <si>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</si>
  <si>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</si>
  <si>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</si>
  <si>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</si>
  <si>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</si>
  <si>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</si>
  <si>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</si>
  <si>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</si>
  <si>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</si>
  <si>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</si>
  <si>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</si>
  <si>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</si>
  <si>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</si>
  <si>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</si>
  <si>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</si>
  <si>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</si>
  <si>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</si>
  <si>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</si>
  <si>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</si>
  <si>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</si>
  <si>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</si>
  <si>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</si>
  <si>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</si>
  <si>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</si>
  <si>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</si>
  <si>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</si>
  <si>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</si>
  <si>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</si>
  <si>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</si>
  <si>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</si>
  <si>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</si>
  <si>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</si>
  <si>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</si>
  <si>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</si>
  <si>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</si>
  <si>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</si>
  <si>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</si>
  <si>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</si>
  <si>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</si>
  <si>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</si>
  <si>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</si>
  <si>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</si>
  <si>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</si>
  <si>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</si>
  <si>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</si>
  <si>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</si>
  <si>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</si>
  <si>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</si>
  <si>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</si>
  <si>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</si>
  <si>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</si>
  <si>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</si>
  <si>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</si>
  <si>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</si>
  <si>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</si>
  <si>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</si>
  <si>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</si>
  <si>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</si>
  <si>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</si>
  <si>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</si>
  <si>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</si>
  <si>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</si>
  <si>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</si>
  <si>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</si>
  <si>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</si>
  <si>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</si>
  <si>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</si>
  <si>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</si>
  <si>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</si>
  <si>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</si>
  <si>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</si>
  <si>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</si>
  <si>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</si>
  <si>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</si>
  <si>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</si>
  <si>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</si>
  <si>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</si>
  <si>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</si>
  <si>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</si>
  <si>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</si>
  <si>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</si>
  <si>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</si>
  <si>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</si>
  <si>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</si>
  <si>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</si>
  <si>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</si>
  <si>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</si>
  <si>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</si>
  <si>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</si>
  <si>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</si>
  <si>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</si>
  <si>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</si>
  <si>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</si>
  <si>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</si>
  <si>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</si>
  <si>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</si>
  <si>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</si>
  <si>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</si>
  <si>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</si>
  <si>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</si>
  <si>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</si>
  <si>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</si>
  <si>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</si>
  <si>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</si>
  <si>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</si>
  <si>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</si>
  <si>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</si>
  <si>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</si>
  <si>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</si>
  <si>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</si>
  <si>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</si>
  <si>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</si>
  <si>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</si>
  <si>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</si>
  <si>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</si>
  <si>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</si>
  <si>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</si>
  <si>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</si>
  <si>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</si>
  <si>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</si>
  <si>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</si>
  <si>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</si>
  <si>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</si>
  <si>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</si>
  <si>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</si>
  <si>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</si>
  <si>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</si>
  <si>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</si>
  <si>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</si>
  <si>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</si>
  <si>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</si>
  <si>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</si>
  <si>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</si>
  <si>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</si>
  <si>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</si>
  <si>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</si>
  <si>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</si>
  <si>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</si>
  <si>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</si>
  <si>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</si>
  <si>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</si>
  <si>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</si>
  <si>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</si>
  <si>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</si>
  <si>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</si>
  <si>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</si>
  <si>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</si>
  <si>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</si>
  <si>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</si>
  <si>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</si>
  <si>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</si>
  <si>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</si>
  <si>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</si>
  <si>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</si>
  <si>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</si>
  <si>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</si>
  <si>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</si>
  <si>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</si>
  <si>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</si>
  <si>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</si>
  <si>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</si>
  <si>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</si>
  <si>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</si>
  <si>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</si>
  <si>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</si>
  <si>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</si>
  <si>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</si>
  <si>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</si>
  <si>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</si>
  <si>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</si>
  <si>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</si>
  <si>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</si>
  <si>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</si>
  <si>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</si>
  <si>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</si>
  <si>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</si>
  <si>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</si>
  <si>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</si>
  <si>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</si>
  <si>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</si>
  <si>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</si>
  <si>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</si>
  <si>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</si>
  <si>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</si>
  <si>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</si>
  <si>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</si>
  <si>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</si>
  <si>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</si>
  <si>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</si>
  <si>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</si>
  <si>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</si>
  <si>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</si>
  <si>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</si>
  <si>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</si>
  <si>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</si>
  <si>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</si>
  <si>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</si>
  <si>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</si>
  <si>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</si>
  <si>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</si>
  <si>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</si>
  <si>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</si>
  <si>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</si>
  <si>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</si>
  <si>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</si>
  <si>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</si>
  <si>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</si>
  <si>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</si>
  <si>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</si>
  <si>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</si>
  <si>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</si>
  <si>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</si>
  <si>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</si>
  <si>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</si>
  <si>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</si>
  <si>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</si>
  <si>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</si>
  <si>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</si>
  <si>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</si>
  <si>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</si>
  <si>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</si>
  <si>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</si>
  <si>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</si>
  <si>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</si>
  <si>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</si>
  <si>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</si>
  <si>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</si>
  <si>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</si>
  <si>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</si>
  <si>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</si>
  <si>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</si>
  <si>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</si>
  <si>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</si>
  <si>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</si>
  <si>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</si>
  <si>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</si>
  <si>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</si>
  <si>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</si>
  <si>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</si>
  <si>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</si>
  <si>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</si>
  <si>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</si>
  <si>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</si>
  <si>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</si>
  <si>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</si>
  <si>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</si>
  <si>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</si>
  <si>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</si>
  <si>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</si>
  <si>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</si>
  <si>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</si>
  <si>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</si>
  <si>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</si>
  <si>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</si>
  <si>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</si>
  <si>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</si>
  <si>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</si>
  <si>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</si>
  <si>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</si>
  <si>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</si>
  <si>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</si>
  <si>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</si>
  <si>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</si>
  <si>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</si>
  <si>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</si>
  <si>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</si>
  <si>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</si>
  <si>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</si>
  <si>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</si>
  <si>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</si>
  <si>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</si>
  <si>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</si>
  <si>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</si>
  <si>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</si>
  <si>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</si>
  <si>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</si>
  <si>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</si>
  <si>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</si>
  <si>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</si>
  <si>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</si>
  <si>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</si>
  <si>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</si>
  <si>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</si>
  <si>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</si>
  <si>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</si>
  <si>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</si>
  <si>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</si>
  <si>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</si>
  <si>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</si>
  <si>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</si>
  <si>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</si>
  <si>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</si>
  <si>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</si>
  <si>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</si>
  <si>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</si>
  <si>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</si>
  <si>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</si>
  <si>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</si>
  <si>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</si>
  <si>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</si>
  <si>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</si>
  <si>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</si>
  <si>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</si>
  <si>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</si>
  <si>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</si>
  <si>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</si>
  <si>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</si>
  <si>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</si>
  <si>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</si>
  <si>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</si>
  <si>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</si>
  <si>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</si>
  <si>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</si>
  <si>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</si>
  <si>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</si>
  <si>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</si>
  <si>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</si>
  <si>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</si>
  <si>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</si>
  <si>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</si>
  <si>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</si>
  <si>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</si>
  <si>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</si>
  <si>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</si>
  <si>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</si>
  <si>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</si>
  <si>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</si>
  <si>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</si>
  <si>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</si>
  <si>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</si>
  <si>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</si>
  <si>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</si>
  <si>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</si>
  <si>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</si>
  <si>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</si>
  <si>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</si>
  <si>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</si>
  <si>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</si>
  <si>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</si>
  <si>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</si>
  <si>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</si>
  <si>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</si>
  <si>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</si>
  <si>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</si>
  <si>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</si>
  <si>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</si>
  <si>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</si>
  <si>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</si>
  <si>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</si>
  <si>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</si>
  <si>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</si>
  <si>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</si>
  <si>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</si>
  <si>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</si>
  <si>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</si>
  <si>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</si>
  <si>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</si>
  <si>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</si>
  <si>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</si>
  <si>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</si>
  <si>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</si>
  <si>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</si>
  <si>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</si>
  <si>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</si>
  <si>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</si>
  <si>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</si>
  <si>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</si>
  <si>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</si>
  <si>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</si>
  <si>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</si>
  <si>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</si>
  <si>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</si>
  <si>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</si>
  <si>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</si>
  <si>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</si>
  <si>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</si>
  <si>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</si>
  <si>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</si>
  <si>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</si>
  <si>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</si>
  <si>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</si>
  <si>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</si>
  <si>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</si>
  <si>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</si>
  <si>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</si>
  <si>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</si>
  <si>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</si>
  <si>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</si>
  <si>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</si>
  <si>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</si>
  <si>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</si>
  <si>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</si>
  <si>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</si>
  <si>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</si>
  <si>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</si>
  <si>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</si>
  <si>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</si>
  <si>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</si>
  <si>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</si>
  <si>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</si>
  <si>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</si>
  <si>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</si>
  <si>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</si>
  <si>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</si>
  <si>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</si>
  <si>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</si>
  <si>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</si>
  <si>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</si>
  <si>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</si>
  <si>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</si>
  <si>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</si>
  <si>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</si>
  <si>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</si>
  <si>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</si>
  <si>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</si>
  <si>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</si>
  <si>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</si>
  <si>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</si>
  <si>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</si>
  <si>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</si>
  <si>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</si>
  <si>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</si>
  <si>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</si>
  <si>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</si>
  <si>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</si>
  <si>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</si>
  <si>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</si>
  <si>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</si>
  <si>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</si>
  <si>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</si>
  <si>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</si>
  <si>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</si>
  <si>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</si>
  <si>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</si>
  <si>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</si>
  <si>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</si>
  <si>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</si>
  <si>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</si>
  <si>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</si>
  <si>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</si>
  <si>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</si>
  <si>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</si>
  <si>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</si>
  <si>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</si>
  <si>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</si>
  <si>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</si>
  <si>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</si>
  <si>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</si>
  <si>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</si>
  <si>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</si>
  <si>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</si>
  <si>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</si>
  <si>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</si>
  <si>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</si>
  <si>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</si>
  <si>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</si>
  <si>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</si>
  <si>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</si>
  <si>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</si>
  <si>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</si>
  <si>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</si>
  <si>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</si>
  <si>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</si>
  <si>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</si>
  <si>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</si>
  <si>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</si>
  <si>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</si>
  <si>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</si>
  <si>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</si>
  <si>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</si>
  <si>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</si>
  <si>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</si>
  <si>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</si>
  <si>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</si>
  <si>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</si>
  <si>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</si>
  <si>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</si>
  <si>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</si>
  <si>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</si>
  <si>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</si>
  <si>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</si>
  <si>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</si>
  <si>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</si>
  <si>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</si>
  <si>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</si>
  <si>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</si>
  <si>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</si>
  <si>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</si>
  <si>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</si>
  <si>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</si>
  <si>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</si>
  <si>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</si>
  <si>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</si>
  <si>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</si>
  <si>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</si>
  <si>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</si>
  <si>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</si>
  <si>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</si>
  <si>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</si>
  <si>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</si>
  <si>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</si>
  <si>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</si>
  <si>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</si>
  <si>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</si>
  <si>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</si>
  <si>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</si>
  <si>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</si>
  <si>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</si>
  <si>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</si>
  <si>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</si>
  <si>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</si>
  <si>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</si>
  <si>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</si>
  <si>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</si>
  <si>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</si>
  <si>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</si>
  <si>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</si>
  <si>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</si>
  <si>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</si>
  <si>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</si>
  <si>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</si>
  <si>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</si>
  <si>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</si>
  <si>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</si>
  <si>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</si>
  <si>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</si>
  <si>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</si>
  <si>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</si>
  <si>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</si>
  <si>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</si>
  <si>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</si>
  <si>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</si>
  <si>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</si>
  <si>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</si>
  <si>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</si>
  <si>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</si>
  <si>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</si>
  <si>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</si>
  <si>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</si>
  <si>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</si>
  <si>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</si>
  <si>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</si>
  <si>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</si>
  <si>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</si>
  <si>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</si>
  <si>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</si>
  <si>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</si>
  <si>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</si>
  <si>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</si>
  <si>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</si>
  <si>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</si>
  <si>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</si>
  <si>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</si>
  <si>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</si>
  <si>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</si>
  <si>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</si>
  <si>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</si>
  <si>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</si>
  <si>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</si>
  <si>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</si>
  <si>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</si>
  <si>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</si>
  <si>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</si>
  <si>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</si>
  <si>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</si>
  <si>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</si>
  <si>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</si>
  <si>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</si>
  <si>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</si>
  <si>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</si>
  <si>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</si>
  <si>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</si>
  <si>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</si>
  <si>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</si>
  <si>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</si>
  <si>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</si>
  <si>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</si>
  <si>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</si>
  <si>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</si>
  <si>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</si>
  <si>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</si>
  <si>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</si>
  <si>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</si>
  <si>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</si>
  <si>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</si>
  <si>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</si>
  <si>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</si>
  <si>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</si>
  <si>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</si>
  <si>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</si>
  <si>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</si>
  <si>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</si>
  <si>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</si>
  <si>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</si>
  <si>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</si>
  <si>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</si>
  <si>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</si>
  <si>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</si>
  <si>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</si>
  <si>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</si>
  <si>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</si>
  <si>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</si>
  <si>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</si>
  <si>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</si>
  <si>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</si>
  <si>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</si>
  <si>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</si>
  <si>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</si>
  <si>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</si>
  <si>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</si>
  <si>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</si>
  <si>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</si>
  <si>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</si>
  <si>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</si>
  <si>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</si>
  <si>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</si>
  <si>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</si>
  <si>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</si>
  <si>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</si>
  <si>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</si>
  <si>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</si>
  <si>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</si>
  <si>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</si>
  <si>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</si>
  <si>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</si>
  <si>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</si>
  <si>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</si>
  <si>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</si>
  <si>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</si>
  <si>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</si>
  <si>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</si>
  <si>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</si>
  <si>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</si>
  <si>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</si>
  <si>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</si>
  <si>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</si>
  <si>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</si>
  <si>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</si>
  <si>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</si>
  <si>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</si>
  <si>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</si>
  <si>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</si>
  <si>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</si>
  <si>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</si>
  <si>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</si>
  <si>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</si>
  <si>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</si>
  <si>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</si>
  <si>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</si>
  <si>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</si>
  <si>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</si>
  <si>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</si>
  <si>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</si>
  <si>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</si>
  <si>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</si>
  <si>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</si>
  <si>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</si>
  <si>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</si>
  <si>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</si>
  <si>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</si>
  <si>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</si>
  <si>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</si>
  <si>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</si>
  <si>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</si>
  <si>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</si>
  <si>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</si>
  <si>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</si>
  <si>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</si>
  <si>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</si>
  <si>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</si>
  <si>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</si>
  <si>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</si>
  <si>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</si>
  <si>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</si>
  <si>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</si>
  <si>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</si>
  <si>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</si>
  <si>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</si>
  <si>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</si>
  <si>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</si>
  <si>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</si>
  <si>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</si>
  <si>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</si>
  <si>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</si>
  <si>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</si>
  <si>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</si>
  <si>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</si>
  <si>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</si>
  <si>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</si>
  <si>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</si>
  <si>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</si>
  <si>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</si>
  <si>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</si>
  <si>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</si>
  <si>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</si>
  <si>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</si>
  <si>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</si>
  <si>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</si>
  <si>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</si>
  <si>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</si>
  <si>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</si>
  <si>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</si>
  <si>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</si>
  <si>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</si>
  <si>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</si>
  <si>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</si>
  <si>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</si>
  <si>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</si>
  <si>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</si>
  <si>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</si>
  <si>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</si>
  <si>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</si>
  <si>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</si>
  <si>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</si>
  <si>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</si>
  <si>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</si>
  <si>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</si>
  <si>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</si>
  <si>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</si>
  <si>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</si>
  <si>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</si>
  <si>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</si>
  <si>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</si>
  <si>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</si>
  <si>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</si>
  <si>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</si>
  <si>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</si>
  <si>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</si>
  <si>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</si>
  <si>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</si>
  <si>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</si>
  <si>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</si>
  <si>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</si>
  <si>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</si>
  <si>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</si>
  <si>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</si>
  <si>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</si>
  <si>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</si>
  <si>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</si>
  <si>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</si>
  <si>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</si>
  <si>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</si>
  <si>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</si>
  <si>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</si>
  <si>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</si>
  <si>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</si>
  <si>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</si>
  <si>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</si>
  <si>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</si>
  <si>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</si>
  <si>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</si>
  <si>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</si>
  <si>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</si>
  <si>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</si>
  <si>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</si>
  <si>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</si>
  <si>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</si>
  <si>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</si>
  <si>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</si>
  <si>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</si>
  <si>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</si>
  <si>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</si>
  <si>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</si>
  <si>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</si>
  <si>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</si>
  <si>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</si>
  <si>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</si>
  <si>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</si>
  <si>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</si>
  <si>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</si>
  <si>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</si>
  <si>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</si>
  <si>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</si>
  <si>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</si>
  <si>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</si>
  <si>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</si>
  <si>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</si>
  <si>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</si>
  <si>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</si>
  <si>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</si>
  <si>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</si>
  <si>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</si>
  <si>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</si>
  <si>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</si>
  <si>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</si>
  <si>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</si>
  <si>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</si>
  <si>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</si>
  <si>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</si>
  <si>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</si>
  <si>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</si>
  <si>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</si>
  <si>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</si>
  <si>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</si>
  <si>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</si>
  <si>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</si>
  <si>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</si>
  <si>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</si>
  <si>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</si>
  <si>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</si>
  <si>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</si>
  <si>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</si>
  <si>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</si>
  <si>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</si>
  <si>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</si>
  <si>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</si>
  <si>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</si>
  <si>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</si>
  <si>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</si>
  <si>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</si>
  <si>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</si>
  <si>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</si>
  <si>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</si>
  <si>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</si>
  <si>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</si>
  <si>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</si>
  <si>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</si>
  <si>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</si>
  <si>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</si>
  <si>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</si>
  <si>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</si>
  <si>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</si>
  <si>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</si>
  <si>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</si>
  <si>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</si>
  <si>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</si>
  <si>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</si>
  <si>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</si>
  <si>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</si>
  <si>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</si>
  <si>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</si>
  <si>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</si>
  <si>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</si>
  <si>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</si>
  <si>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</si>
  <si>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</si>
  <si>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</si>
  <si>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</si>
  <si>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</si>
  <si>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</si>
  <si>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</si>
  <si>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</si>
  <si>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</si>
  <si>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</si>
  <si>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</si>
  <si>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</si>
  <si>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</si>
  <si>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</si>
  <si>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</si>
  <si>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</si>
  <si>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</si>
  <si>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</si>
  <si>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</si>
  <si>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</si>
  <si>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</si>
  <si>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</si>
  <si>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</si>
  <si>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</si>
  <si>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</si>
  <si>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</si>
  <si>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</si>
  <si>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</si>
  <si>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</si>
  <si>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</si>
  <si>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</si>
  <si>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</si>
  <si>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</si>
  <si>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</si>
  <si>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</si>
  <si>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</si>
  <si>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</si>
  <si>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</si>
  <si>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</si>
  <si>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</si>
  <si>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</si>
  <si>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</si>
  <si>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</si>
  <si>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</si>
  <si>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</si>
  <si>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</si>
  <si>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</si>
  <si>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</si>
  <si>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</si>
  <si>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</si>
  <si>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</si>
  <si>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</si>
  <si>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</si>
  <si>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</si>
  <si>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</si>
  <si>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</si>
  <si>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</si>
  <si>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</si>
  <si>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</si>
  <si>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</si>
  <si>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</si>
  <si>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</si>
  <si>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</si>
  <si>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</si>
  <si>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</si>
  <si>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</si>
  <si>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</si>
  <si>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</si>
  <si>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</si>
  <si>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</si>
  <si>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</si>
  <si>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</si>
  <si>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</si>
  <si>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</si>
  <si>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</si>
  <si>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</si>
  <si>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</si>
  <si>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</si>
  <si>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</si>
  <si>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</si>
  <si>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</si>
  <si>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</si>
  <si>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</si>
  <si>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</si>
  <si>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</si>
  <si>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</si>
  <si>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</si>
  <si>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</si>
  <si>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</si>
  <si>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</si>
  <si>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</si>
  <si>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</si>
  <si>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</si>
  <si>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</si>
  <si>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</si>
  <si>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</si>
  <si>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</si>
  <si>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</si>
  <si>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</si>
  <si>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</si>
  <si>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</si>
  <si>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</si>
  <si>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</si>
  <si>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</si>
  <si>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</si>
  <si>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</si>
  <si>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</si>
  <si>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</si>
  <si>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</si>
  <si>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</si>
  <si>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</si>
  <si>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</si>
  <si>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</si>
  <si>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</si>
  <si>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</si>
  <si>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</si>
  <si>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</si>
  <si>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</si>
  <si>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</si>
  <si>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</si>
  <si>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</si>
  <si>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</si>
  <si>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</si>
  <si>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</si>
  <si>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</si>
  <si>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</si>
  <si>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</si>
  <si>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</si>
  <si>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</si>
  <si>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</si>
  <si>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</si>
  <si>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</si>
  <si>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</si>
  <si>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</si>
  <si>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</si>
  <si>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</si>
  <si>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</si>
  <si>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</si>
  <si>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</si>
  <si>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</si>
  <si>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</si>
  <si>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</si>
  <si>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</si>
  <si>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</si>
  <si>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</si>
  <si>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</si>
  <si>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</si>
  <si>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</si>
  <si>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</si>
  <si>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</si>
  <si>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</si>
  <si>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</si>
  <si>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</si>
  <si>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</si>
  <si>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</si>
  <si>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</si>
  <si>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</si>
  <si>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</si>
  <si>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</si>
  <si>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</si>
  <si>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</si>
  <si>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</si>
  <si>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</si>
  <si>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</si>
  <si>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</si>
  <si>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</si>
  <si>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</si>
  <si>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</si>
  <si>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</si>
  <si>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</si>
  <si>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</si>
  <si>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</si>
  <si>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</si>
  <si>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</si>
  <si>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</si>
  <si>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</si>
  <si>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</si>
  <si>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</si>
  <si>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</si>
  <si>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</si>
  <si>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</si>
  <si>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</si>
  <si>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</si>
  <si>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</si>
  <si>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</si>
  <si>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</si>
  <si>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</si>
  <si>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</si>
  <si>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</si>
  <si>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</si>
  <si>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</si>
  <si>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</si>
  <si>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</si>
  <si>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</si>
  <si>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</si>
  <si>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</si>
  <si>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</si>
  <si>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</si>
  <si>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</si>
  <si>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</si>
  <si>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</si>
  <si>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</si>
  <si>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</si>
  <si>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</si>
  <si>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</si>
  <si>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</si>
  <si>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</si>
  <si>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</si>
  <si>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</si>
  <si>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</si>
  <si>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</si>
  <si>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</si>
  <si>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</si>
  <si>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</si>
  <si>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</si>
  <si>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</si>
  <si>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</si>
  <si>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</si>
  <si>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</si>
  <si>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</si>
  <si>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</si>
  <si>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</si>
  <si>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</si>
  <si>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</si>
  <si>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</si>
  <si>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</si>
  <si>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</si>
  <si>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</si>
  <si>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</si>
  <si>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</si>
  <si>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</si>
  <si>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</si>
  <si>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</si>
  <si>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</si>
  <si>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</si>
  <si>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</si>
  <si>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</si>
  <si>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</si>
  <si>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</si>
  <si>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</si>
  <si>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</si>
  <si>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</si>
  <si>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</si>
  <si>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</si>
  <si>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</si>
  <si>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</si>
  <si>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</si>
  <si>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</si>
  <si>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</si>
  <si>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</si>
  <si>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</si>
  <si>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</si>
  <si>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</si>
  <si>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</si>
  <si>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</si>
  <si>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</si>
  <si>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</si>
  <si>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</si>
  <si>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</si>
  <si>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</si>
  <si>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</si>
  <si>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</si>
  <si>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</si>
  <si>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</si>
  <si>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</si>
  <si>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</si>
  <si>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</si>
  <si>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</si>
  <si>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</si>
  <si>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</si>
  <si>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</si>
  <si>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</si>
  <si>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</si>
  <si>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</si>
  <si>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</si>
  <si>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</si>
  <si>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</si>
  <si>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</si>
  <si>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</si>
  <si>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</si>
  <si>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</si>
  <si>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</si>
  <si>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</si>
  <si>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</si>
  <si>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</si>
  <si>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</si>
  <si>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</si>
  <si>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</si>
  <si>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</si>
  <si>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</si>
  <si>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</si>
  <si>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</si>
  <si>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</si>
  <si>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</si>
  <si>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</si>
  <si>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</si>
  <si>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</si>
  <si>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</si>
  <si>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</si>
  <si>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</si>
  <si>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</si>
  <si>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</si>
  <si>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</si>
  <si>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</si>
  <si>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</si>
  <si>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</si>
  <si>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</si>
  <si>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</si>
  <si>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</si>
  <si>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</si>
  <si>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</si>
  <si>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</si>
  <si>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</si>
  <si>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</si>
  <si>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</si>
  <si>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</si>
  <si>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</si>
  <si>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</si>
  <si>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</si>
  <si>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</si>
  <si>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</si>
  <si>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</si>
  <si>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</si>
  <si>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</si>
  <si>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</si>
  <si>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</si>
  <si>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</si>
  <si>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</si>
  <si>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</si>
  <si>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</si>
  <si>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</si>
  <si>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</si>
  <si>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</si>
  <si>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</si>
  <si>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</si>
  <si>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</si>
  <si>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</si>
  <si>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</si>
  <si>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</si>
  <si>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</si>
  <si>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</si>
  <si>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</si>
  <si>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</si>
  <si>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</si>
  <si>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</si>
  <si>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</si>
  <si>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</si>
  <si>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</si>
  <si>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</si>
  <si>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</si>
  <si>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</si>
  <si>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</si>
  <si>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</si>
  <si>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</si>
  <si>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</si>
  <si>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</si>
  <si>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</si>
  <si>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</si>
  <si>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</si>
  <si>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</si>
  <si>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</si>
  <si>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</si>
  <si>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</si>
  <si>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</si>
  <si>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</si>
  <si>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</si>
  <si>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</si>
  <si>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</si>
  <si>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</si>
  <si>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</si>
  <si>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</si>
  <si>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</si>
  <si>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</si>
  <si>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</si>
  <si>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</si>
  <si>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</si>
  <si>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</si>
  <si>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</si>
  <si>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</si>
  <si>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</si>
  <si>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</si>
  <si>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</si>
  <si>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</si>
  <si>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</si>
  <si>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</si>
  <si>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</si>
  <si>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</si>
  <si>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</si>
  <si>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</si>
  <si>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</si>
  <si>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</si>
  <si>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</si>
  <si>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</si>
  <si>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</si>
  <si>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</si>
  <si>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</si>
  <si>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</si>
  <si>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</si>
  <si>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</si>
  <si>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</si>
  <si>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</si>
  <si>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</si>
  <si>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</si>
  <si>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</si>
  <si>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</si>
  <si>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</si>
  <si>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</si>
  <si>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</si>
  <si>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</si>
  <si>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</si>
  <si>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</si>
  <si>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</si>
  <si>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</si>
  <si>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</si>
  <si>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</si>
  <si>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</si>
  <si>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</si>
  <si>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</si>
  <si>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</si>
  <si>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</si>
  <si>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</si>
  <si>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</si>
  <si>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</si>
  <si>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</si>
  <si>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</si>
  <si>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</si>
  <si>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</si>
  <si>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</si>
  <si>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</si>
  <si>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</si>
  <si>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</si>
  <si>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</si>
  <si>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</si>
  <si>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</si>
  <si>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</si>
  <si>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</si>
  <si>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</si>
  <si>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</si>
  <si>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</si>
  <si>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</si>
  <si>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</si>
  <si>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</si>
  <si>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</si>
  <si>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</si>
  <si>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</si>
  <si>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</si>
  <si>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</si>
  <si>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</si>
  <si>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</si>
  <si>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</si>
  <si>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</si>
  <si>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</si>
  <si>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</si>
  <si>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</si>
  <si>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</si>
  <si>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</si>
  <si>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</si>
  <si>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</si>
  <si>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</si>
  <si>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</si>
  <si>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</si>
  <si>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</si>
  <si>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</si>
  <si>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</si>
  <si>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</si>
  <si>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</si>
  <si>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</si>
  <si>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</si>
  <si>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</si>
  <si>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</si>
  <si>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</si>
  <si>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</si>
  <si>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</si>
  <si>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</si>
  <si>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</si>
  <si>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</si>
  <si>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</si>
  <si>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</si>
  <si>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</si>
  <si>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</si>
  <si>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</si>
  <si>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</si>
  <si>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</si>
  <si>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</si>
  <si>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</si>
  <si>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</si>
  <si>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</si>
  <si>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</si>
  <si>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</si>
  <si>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</si>
  <si>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</si>
  <si>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</si>
  <si>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</si>
  <si>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</si>
  <si>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</si>
  <si>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</si>
  <si>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</si>
  <si>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</si>
  <si>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</si>
  <si>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</si>
  <si>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</si>
  <si>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</si>
  <si>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</si>
  <si>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</si>
  <si>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</si>
  <si>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</si>
  <si>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</si>
  <si>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</si>
  <si>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</si>
  <si>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</si>
  <si>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</si>
  <si>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</si>
  <si>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</si>
  <si>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</si>
  <si>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</si>
  <si>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</si>
  <si>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</si>
  <si>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</si>
  <si>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</si>
  <si>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</si>
  <si>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</si>
  <si>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</si>
  <si>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</si>
  <si>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</si>
  <si>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</si>
  <si>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</si>
  <si>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</si>
  <si>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</si>
  <si>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</si>
  <si>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</si>
  <si>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</si>
  <si>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</si>
  <si>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</si>
  <si>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</si>
  <si>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</si>
  <si>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</si>
  <si>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</si>
  <si>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</si>
  <si>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</si>
  <si>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</si>
  <si>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</si>
  <si>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</si>
  <si>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</si>
  <si>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</si>
  <si>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</si>
  <si>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</si>
  <si>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</si>
  <si>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</si>
  <si>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</si>
  <si>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</si>
  <si>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</si>
  <si>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</si>
  <si>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</si>
  <si>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</si>
  <si>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</si>
  <si>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</si>
  <si>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</si>
  <si>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</si>
  <si>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</si>
  <si>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</si>
  <si>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</si>
  <si>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</si>
  <si>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</si>
  <si>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</si>
  <si>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</si>
  <si>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</si>
  <si>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</si>
  <si>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</si>
  <si>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</si>
  <si>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</si>
  <si>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</si>
  <si>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</si>
  <si>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</si>
  <si>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</si>
  <si>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</si>
  <si>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</si>
  <si>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</si>
  <si>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</si>
  <si>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</si>
  <si>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</si>
  <si>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</si>
  <si>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</si>
  <si>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</si>
  <si>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</si>
  <si>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</si>
  <si>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</si>
  <si>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</si>
  <si>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</si>
  <si>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</si>
  <si>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</si>
  <si>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</si>
  <si>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</si>
  <si>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</si>
  <si>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</si>
  <si>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</si>
  <si>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</si>
  <si>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</si>
  <si>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</si>
  <si>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</si>
  <si>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</si>
  <si>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</si>
  <si>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</si>
  <si>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</si>
  <si>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</si>
  <si>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</si>
  <si>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</si>
  <si>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</si>
  <si>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</si>
  <si>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</si>
  <si>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</si>
  <si>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</si>
  <si>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</si>
  <si>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</si>
  <si>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</si>
  <si>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</si>
  <si>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</si>
  <si>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</si>
  <si>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</si>
  <si>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</si>
  <si>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</si>
  <si>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</si>
  <si>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</si>
  <si>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</si>
  <si>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</si>
  <si>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</si>
  <si>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</si>
  <si>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</si>
  <si>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</si>
  <si>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</si>
  <si>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</si>
  <si>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</si>
  <si>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</si>
  <si>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</si>
  <si>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</si>
  <si>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</si>
  <si>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</si>
  <si>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</si>
  <si>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</si>
  <si>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</si>
  <si>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</si>
  <si>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</si>
  <si>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</si>
  <si>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</si>
  <si>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</si>
  <si>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</si>
  <si>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</si>
  <si>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</si>
  <si>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</si>
  <si>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</si>
  <si>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</si>
  <si>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</si>
  <si>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</si>
  <si>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</si>
  <si>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</si>
  <si>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</si>
  <si>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</si>
  <si>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</si>
  <si>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</si>
  <si>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</si>
  <si>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</si>
  <si>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</si>
  <si>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</si>
  <si>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</si>
  <si>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</si>
  <si>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</si>
  <si>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</si>
  <si>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</si>
  <si>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</si>
  <si>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</si>
  <si>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</si>
  <si>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</si>
  <si>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</si>
  <si>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</si>
  <si>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</si>
  <si>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</si>
  <si>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</si>
  <si>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</si>
  <si>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</si>
  <si>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</si>
  <si>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</si>
  <si>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</si>
  <si>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</si>
  <si>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</si>
  <si>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</si>
  <si>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</si>
  <si>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</si>
  <si>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</si>
  <si>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</si>
  <si>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</si>
  <si>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</si>
  <si>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</si>
  <si>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</si>
  <si>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</si>
  <si>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</si>
  <si>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</si>
  <si>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</si>
  <si>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</si>
  <si>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</si>
  <si>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</si>
  <si>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</si>
  <si>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</si>
  <si>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</si>
  <si>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</si>
  <si>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</si>
  <si>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</si>
  <si>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</si>
  <si>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</si>
  <si>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</si>
  <si>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</si>
  <si>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</si>
  <si>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</si>
  <si>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</si>
  <si>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</si>
  <si>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</si>
  <si>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</si>
  <si>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</si>
  <si>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</si>
  <si>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</si>
  <si>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</si>
  <si>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</si>
  <si>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</si>
  <si>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</si>
  <si>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</si>
  <si>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</si>
  <si>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</si>
  <si>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</si>
  <si>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</si>
  <si>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</si>
  <si>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</si>
  <si>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</si>
  <si>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</si>
  <si>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</si>
  <si>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</si>
  <si>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</si>
  <si>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</si>
  <si>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</si>
  <si>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</si>
  <si>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</si>
  <si>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</si>
  <si>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</si>
  <si>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</si>
  <si>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</si>
  <si>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</si>
  <si>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</si>
  <si>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</si>
  <si>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</si>
  <si>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</si>
  <si>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</si>
  <si>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</si>
  <si>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</si>
  <si>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</si>
  <si>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</si>
  <si>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</si>
  <si>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</si>
  <si>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</si>
  <si>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</si>
  <si>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</si>
  <si>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</si>
  <si>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</si>
  <si>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</si>
  <si>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</si>
  <si>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</si>
  <si>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</si>
  <si>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</si>
  <si>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</si>
  <si>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</si>
  <si>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</si>
  <si>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</si>
  <si>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</si>
  <si>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</si>
  <si>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</si>
  <si>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</si>
  <si>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</si>
  <si>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</si>
  <si>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</si>
  <si>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</si>
  <si>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</si>
  <si>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</si>
  <si>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</si>
  <si>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</si>
  <si>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</si>
  <si>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</si>
  <si>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</si>
  <si>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</si>
  <si>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</si>
  <si>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</si>
  <si>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</si>
  <si>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</si>
  <si>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</si>
  <si>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</si>
  <si>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</si>
  <si>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</si>
  <si>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</si>
  <si>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</si>
  <si>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</si>
  <si>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</si>
  <si>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</si>
  <si>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</si>
  <si>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</si>
  <si>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</si>
  <si>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</si>
  <si>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</si>
  <si>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</si>
  <si>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</si>
  <si>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</si>
  <si>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</si>
  <si>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</si>
  <si>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</si>
  <si>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</si>
  <si>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</si>
  <si>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</si>
  <si>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</si>
  <si>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</si>
  <si>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</si>
  <si>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</si>
  <si>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</si>
  <si>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</si>
  <si>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</si>
  <si>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</si>
  <si>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</si>
  <si>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</si>
  <si>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</si>
  <si>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</si>
  <si>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</si>
  <si>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</si>
  <si>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</si>
  <si>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</si>
  <si>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</si>
  <si>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</si>
  <si>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</si>
  <si>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</si>
  <si>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</si>
  <si>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</si>
  <si>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</si>
  <si>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</si>
  <si>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</si>
  <si>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</si>
  <si>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</si>
  <si>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</si>
  <si>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</si>
  <si>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</si>
  <si>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</si>
  <si>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</si>
  <si>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</si>
  <si>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</si>
  <si>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</si>
  <si>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</si>
  <si>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</si>
  <si>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</si>
  <si>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</si>
  <si>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</si>
  <si>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</si>
  <si>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</si>
  <si>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</si>
  <si>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</si>
  <si>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</si>
  <si>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</si>
  <si>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</si>
  <si>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</si>
  <si>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</si>
  <si>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</si>
  <si>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</si>
  <si>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</si>
  <si>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</si>
  <si>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</si>
  <si>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</si>
  <si>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</si>
  <si>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</si>
  <si>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</si>
  <si>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</si>
  <si>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</si>
  <si>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</si>
  <si>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</si>
  <si>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</si>
  <si>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</si>
  <si>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</si>
  <si>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</si>
  <si>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</si>
  <si>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</si>
  <si>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</si>
  <si>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</si>
  <si>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</si>
  <si>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</si>
  <si>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</si>
  <si>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</si>
  <si>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</si>
  <si>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</si>
  <si>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</si>
  <si>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</si>
  <si>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</si>
  <si>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</si>
  <si>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</si>
  <si>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</si>
  <si>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</si>
  <si>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</si>
  <si>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</si>
  <si>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</si>
  <si>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</si>
  <si>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</si>
  <si>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</si>
  <si>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</si>
  <si>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</si>
  <si>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</si>
  <si>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</si>
  <si>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</si>
  <si>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</si>
  <si>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</si>
  <si>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</si>
  <si>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</si>
  <si>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</si>
  <si>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</si>
  <si>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</si>
  <si>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</si>
  <si>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</si>
  <si>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</si>
  <si>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</si>
  <si>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</si>
  <si>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</si>
  <si>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</si>
  <si>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</si>
  <si>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</si>
  <si>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</si>
  <si>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</si>
  <si>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</si>
  <si>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</si>
  <si>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</si>
  <si>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</si>
  <si>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</si>
  <si>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</si>
  <si>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</si>
  <si>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</si>
  <si>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</si>
  <si>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</si>
  <si>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</si>
  <si>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</si>
  <si>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</si>
  <si>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</si>
  <si>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</si>
  <si>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</si>
  <si>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</si>
  <si>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</si>
  <si>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</si>
  <si>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</si>
  <si>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</si>
  <si>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</si>
  <si>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</si>
  <si>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</si>
  <si>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</si>
  <si>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</si>
  <si>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</si>
  <si>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</si>
  <si>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</si>
  <si>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</si>
  <si>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</si>
  <si>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</si>
  <si>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</si>
  <si>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</si>
  <si>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</si>
  <si>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</si>
  <si>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</si>
  <si>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</si>
  <si>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</si>
  <si>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</si>
  <si>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</si>
  <si>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</si>
  <si>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</si>
  <si>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</si>
  <si>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</si>
  <si>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</si>
  <si>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</si>
  <si>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</si>
  <si>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</si>
  <si>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</si>
  <si>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</si>
  <si>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</si>
  <si>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</si>
  <si>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</si>
  <si>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</si>
  <si>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</si>
  <si>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</si>
  <si>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</si>
  <si>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</si>
  <si>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</si>
  <si>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</si>
  <si>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</si>
  <si>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</si>
  <si>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</si>
  <si>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</si>
  <si>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</si>
  <si>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</si>
  <si>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</si>
  <si>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</si>
  <si>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</si>
  <si>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</si>
  <si>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</si>
  <si>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</si>
  <si>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</si>
  <si>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</si>
  <si>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</si>
  <si>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</si>
  <si>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</si>
  <si>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</si>
  <si>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</si>
  <si>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</si>
  <si>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</si>
  <si>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</si>
  <si>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</si>
  <si>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</si>
  <si>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</si>
  <si>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</si>
  <si>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</si>
  <si>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</si>
  <si>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</si>
  <si>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</si>
  <si>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</si>
  <si>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</si>
  <si>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</si>
  <si>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</si>
  <si>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</si>
  <si>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</si>
  <si>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</si>
  <si>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</si>
  <si>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</si>
  <si>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</si>
  <si>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</si>
  <si>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</si>
  <si>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</si>
  <si>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</si>
  <si>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</si>
  <si>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</si>
  <si>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</si>
  <si>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</si>
  <si>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</si>
  <si>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</si>
  <si>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</si>
  <si>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</si>
  <si>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</si>
  <si>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</si>
  <si>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</si>
  <si>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</si>
  <si>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</si>
  <si>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</si>
  <si>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</si>
  <si>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</si>
  <si>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</si>
  <si>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</si>
  <si>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</si>
  <si>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</si>
  <si>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</si>
  <si>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</si>
  <si>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</si>
  <si>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</si>
  <si>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</si>
  <si>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</si>
  <si>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</si>
  <si>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</si>
  <si>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</si>
  <si>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</si>
  <si>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</si>
  <si>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</si>
  <si>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</si>
  <si>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</si>
  <si>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</si>
  <si>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</si>
  <si>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</si>
  <si>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</si>
  <si>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</si>
  <si>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</si>
  <si>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</si>
  <si>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</si>
  <si>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</si>
  <si>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</si>
  <si>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</si>
  <si>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</si>
  <si>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</si>
  <si>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</si>
  <si>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</si>
  <si>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</si>
  <si>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</si>
  <si>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</si>
  <si>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</si>
  <si>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</si>
  <si>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</si>
  <si>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</si>
  <si>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</si>
  <si>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</si>
  <si>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</si>
  <si>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</si>
  <si>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</si>
  <si>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</si>
  <si>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</si>
  <si>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</si>
  <si>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</si>
  <si>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</si>
  <si>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</si>
  <si>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</si>
  <si>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</si>
  <si>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</si>
  <si>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</si>
  <si>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</si>
  <si>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</si>
  <si>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</si>
  <si>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</si>
  <si>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</si>
  <si>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</si>
  <si>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</si>
  <si>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</si>
  <si>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</si>
  <si>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</si>
  <si>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</si>
  <si>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</si>
  <si>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</si>
  <si>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</si>
  <si>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</si>
  <si>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</si>
  <si>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</si>
  <si>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</si>
  <si>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</si>
  <si>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</si>
  <si>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</si>
  <si>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</si>
  <si>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</si>
  <si>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</si>
  <si>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</si>
  <si>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</si>
  <si>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</si>
  <si>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</si>
  <si>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</si>
  <si>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</si>
  <si>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</si>
  <si>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</si>
  <si>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</si>
  <si>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</si>
  <si>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</si>
  <si>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</si>
  <si>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</si>
  <si>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</si>
  <si>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</si>
  <si>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</si>
  <si>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</si>
  <si>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</si>
  <si>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</si>
  <si>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</si>
  <si>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</si>
  <si>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</si>
  <si>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</si>
  <si>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</si>
  <si>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</si>
  <si>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</si>
  <si>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</si>
  <si>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</si>
  <si>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</si>
  <si>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</si>
  <si>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</si>
  <si>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</si>
  <si>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</si>
  <si>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</si>
  <si>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</si>
  <si>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</si>
  <si>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</si>
  <si>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</si>
  <si>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</si>
  <si>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</si>
  <si>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</si>
  <si>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</si>
  <si>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</si>
  <si>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</si>
  <si>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</si>
  <si>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</si>
  <si>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</si>
  <si>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</si>
  <si>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</si>
  <si>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</si>
  <si>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</si>
  <si>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</si>
  <si>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</si>
  <si>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</si>
  <si>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</si>
  <si>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</si>
  <si>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</si>
  <si>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</si>
  <si>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</si>
  <si>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</si>
  <si>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</si>
  <si>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</si>
  <si>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</si>
  <si>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</si>
  <si>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</si>
  <si>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</si>
  <si>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</si>
  <si>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</si>
  <si>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</si>
  <si>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</si>
  <si>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</si>
  <si>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</si>
  <si>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</si>
  <si>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</si>
  <si>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</si>
  <si>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</si>
  <si>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</si>
  <si>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</si>
  <si>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</si>
  <si>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</si>
  <si>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</si>
  <si>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</si>
  <si>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</si>
  <si>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</si>
  <si>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</si>
  <si>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</si>
  <si>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</si>
  <si>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</si>
  <si>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</si>
  <si>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</si>
  <si>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</si>
  <si>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</si>
  <si>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</si>
  <si>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</si>
  <si>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</si>
  <si>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</si>
  <si>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</si>
  <si>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</si>
  <si>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</si>
  <si>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</si>
  <si>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</si>
  <si>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</si>
  <si>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</si>
  <si>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</si>
  <si>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</si>
  <si>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</si>
  <si>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</si>
  <si>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</si>
  <si>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</si>
  <si>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</si>
  <si>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</si>
  <si>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</si>
  <si>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</si>
  <si>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</si>
  <si>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</si>
  <si>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</si>
  <si>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</si>
  <si>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</si>
  <si>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</si>
  <si>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</si>
  <si>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</si>
  <si>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</si>
  <si>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</si>
  <si>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</si>
  <si>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</si>
  <si>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</si>
  <si>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</si>
  <si>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</si>
  <si>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</si>
  <si>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</si>
  <si>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</si>
  <si>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</si>
  <si>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</si>
  <si>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</si>
  <si>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</si>
  <si>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</si>
  <si>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</si>
  <si>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</si>
  <si>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</si>
  <si>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</si>
  <si>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</si>
  <si>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</si>
  <si>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</si>
  <si>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</si>
  <si>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</si>
  <si>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</si>
  <si>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</si>
  <si>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</si>
  <si>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</si>
  <si>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</si>
  <si>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</si>
  <si>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</si>
  <si>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</si>
  <si>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</si>
  <si>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</si>
  <si>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</si>
  <si>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</si>
  <si>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</si>
  <si>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</si>
  <si>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</si>
  <si>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</si>
  <si>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</si>
  <si>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</si>
  <si>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</si>
  <si>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</si>
  <si>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</si>
  <si>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</si>
  <si>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</si>
  <si>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</si>
  <si>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</si>
  <si>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</si>
  <si>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</si>
  <si>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</si>
  <si>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</si>
  <si>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</si>
  <si>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</si>
  <si>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</si>
  <si>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</si>
  <si>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</si>
  <si>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</si>
  <si>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</si>
  <si>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</si>
  <si>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</si>
  <si>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</si>
  <si>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</si>
  <si>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</si>
  <si>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</si>
  <si>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</si>
  <si>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</si>
  <si>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</si>
  <si>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</si>
  <si>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</si>
  <si>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</si>
  <si>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</si>
  <si>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</si>
  <si>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</si>
  <si>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</si>
  <si>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</si>
  <si>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</si>
  <si>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</si>
  <si>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</si>
  <si>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</si>
  <si>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</si>
  <si>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</si>
  <si>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</si>
  <si>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</si>
  <si>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</si>
  <si>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</si>
  <si>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</si>
  <si>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</si>
  <si>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</si>
  <si>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</si>
  <si>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</si>
  <si>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</si>
  <si>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</si>
  <si>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</si>
  <si>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</si>
  <si>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</si>
  <si>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</si>
  <si>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</si>
  <si>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</si>
  <si>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</si>
  <si>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</si>
  <si>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</si>
  <si>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</si>
  <si>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</si>
  <si>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</si>
  <si>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</si>
  <si>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</si>
  <si>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</si>
  <si>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</si>
  <si>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</si>
  <si>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</si>
  <si>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</si>
  <si>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</si>
  <si>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</si>
  <si>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</si>
  <si>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</si>
  <si>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</si>
  <si>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</si>
  <si>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</si>
  <si>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</si>
  <si>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</si>
  <si>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</si>
  <si>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</si>
  <si>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</si>
  <si>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</si>
  <si>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</si>
  <si>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</si>
  <si>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</si>
  <si>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</si>
  <si>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</si>
  <si>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</si>
  <si>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</si>
  <si>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</si>
  <si>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</si>
  <si>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</si>
  <si>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</si>
  <si>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</si>
  <si>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</si>
  <si>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</si>
  <si>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</si>
  <si>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</si>
  <si>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</si>
  <si>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</si>
  <si>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</si>
  <si>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</si>
  <si>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</si>
  <si>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</si>
  <si>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</si>
  <si>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</si>
  <si>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</si>
  <si>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</si>
  <si>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</si>
  <si>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</si>
  <si>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</si>
  <si>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</si>
  <si>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</si>
  <si>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</si>
  <si>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</si>
  <si>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</si>
  <si>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</si>
  <si>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</si>
  <si>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</si>
  <si>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</si>
  <si>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</si>
  <si>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</si>
  <si>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</si>
  <si>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</si>
  <si>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</si>
  <si>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</si>
  <si>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</si>
  <si>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</si>
  <si>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</si>
  <si>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</si>
  <si>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</si>
  <si>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</si>
  <si>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</si>
  <si>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</si>
  <si>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</si>
  <si>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</si>
  <si>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</si>
  <si>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</si>
  <si>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</si>
  <si>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</si>
  <si>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</si>
  <si>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</si>
  <si>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</si>
  <si>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</si>
  <si>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</si>
  <si>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</si>
  <si>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</si>
  <si>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</si>
  <si>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</si>
  <si>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</si>
  <si>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</si>
  <si>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</si>
  <si>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</si>
  <si>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</si>
  <si>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</si>
  <si>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</si>
  <si>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</si>
  <si>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</si>
  <si>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</si>
  <si>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</si>
  <si>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</si>
  <si>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</si>
  <si>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</si>
  <si>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</si>
  <si>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</si>
  <si>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</si>
  <si>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</si>
  <si>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</si>
  <si>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</si>
  <si>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</si>
  <si>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</si>
  <si>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</si>
  <si>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</si>
  <si>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</si>
  <si>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</si>
  <si>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</si>
  <si>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</si>
  <si>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</si>
  <si>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</si>
  <si>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</si>
  <si>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</si>
  <si>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</si>
  <si>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</si>
  <si>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</si>
  <si>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</si>
  <si>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</si>
  <si>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</si>
  <si>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</si>
  <si>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</si>
  <si>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</si>
  <si>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</si>
  <si>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</si>
  <si>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</si>
  <si>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</si>
  <si>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</si>
  <si>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</si>
  <si>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</si>
  <si>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</si>
  <si>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</si>
  <si>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</si>
  <si>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</si>
  <si>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</si>
  <si>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</si>
  <si>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</si>
  <si>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</si>
  <si>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</si>
  <si>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</si>
  <si>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</si>
  <si>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</si>
  <si>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</si>
  <si>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</si>
  <si>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</si>
  <si>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</si>
  <si>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</si>
  <si>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</si>
  <si>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</si>
  <si>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</si>
  <si>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</si>
  <si>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</si>
  <si>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</si>
  <si>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</si>
  <si>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</si>
  <si>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</si>
  <si>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</si>
  <si>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</si>
  <si>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</si>
  <si>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</si>
  <si>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</si>
  <si>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</si>
  <si>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</si>
  <si>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</si>
  <si>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</si>
  <si>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</si>
  <si>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</si>
  <si>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</si>
  <si>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</si>
  <si>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</si>
  <si>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</si>
  <si>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</si>
  <si>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</si>
  <si>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</si>
  <si>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</si>
  <si>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</si>
  <si>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</si>
  <si>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</si>
  <si>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</si>
  <si>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</si>
  <si>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</si>
  <si>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</si>
  <si>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</si>
  <si>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</si>
  <si>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</si>
  <si>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</si>
  <si>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</si>
  <si>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</si>
  <si>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</si>
  <si>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</si>
  <si>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</si>
  <si>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</si>
  <si>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</si>
  <si>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</si>
  <si>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</si>
  <si>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</si>
  <si>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</si>
  <si>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</si>
  <si>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</si>
  <si>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</si>
  <si>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</si>
  <si>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</si>
  <si>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</si>
  <si>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</si>
  <si>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</si>
  <si>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</si>
  <si>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</si>
  <si>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</si>
  <si>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</si>
  <si>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</si>
  <si>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</si>
  <si>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</si>
  <si>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</si>
  <si>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</si>
  <si>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</si>
  <si>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</si>
  <si>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</si>
  <si>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</si>
  <si>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</si>
  <si>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</si>
  <si>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</si>
  <si>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</si>
  <si>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</si>
  <si>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</si>
  <si>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</si>
  <si>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</si>
  <si>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</si>
  <si>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</si>
  <si>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</si>
  <si>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</si>
  <si>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</si>
  <si>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</si>
  <si>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</si>
  <si>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</si>
  <si>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</si>
  <si>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</si>
  <si>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</si>
  <si>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</si>
  <si>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</si>
  <si>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</si>
  <si>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</si>
  <si>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</si>
  <si>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</si>
  <si>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</si>
  <si>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</si>
  <si>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</si>
  <si>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</si>
  <si>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</si>
  <si>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</si>
  <si>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</si>
  <si>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</si>
  <si>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</si>
  <si>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</si>
  <si>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</si>
  <si>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</si>
  <si>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</si>
  <si>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</si>
  <si>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</si>
  <si>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</si>
  <si>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</si>
  <si>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</si>
  <si>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</si>
  <si>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</si>
  <si>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</si>
  <si>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</si>
  <si>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</si>
  <si>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</si>
  <si>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</si>
  <si>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</si>
  <si>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</si>
  <si>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</si>
  <si>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</si>
  <si>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</si>
  <si>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</si>
  <si>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</si>
  <si>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</si>
  <si>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</si>
  <si>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</si>
  <si>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</si>
  <si>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</si>
  <si>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</si>
  <si>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</si>
  <si>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</si>
  <si>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</si>
  <si>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</si>
  <si>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</si>
  <si>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</si>
  <si>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</si>
  <si>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</si>
  <si>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</si>
  <si>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</si>
  <si>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</si>
  <si>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</si>
  <si>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</si>
  <si>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</si>
  <si>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</si>
  <si>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</si>
  <si>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</si>
  <si>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</si>
  <si>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</si>
  <si>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</si>
  <si>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</si>
  <si>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</si>
  <si>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</si>
  <si>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</si>
  <si>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</si>
  <si>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</si>
  <si>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</si>
  <si>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</si>
  <si>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</si>
  <si>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</si>
  <si>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</si>
  <si>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</si>
  <si>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</si>
  <si>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</si>
  <si>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</si>
  <si>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</si>
  <si>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</si>
  <si>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</si>
  <si>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</si>
  <si>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</si>
  <si>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</si>
  <si>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</si>
  <si>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</si>
  <si>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</si>
  <si>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</si>
  <si>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</si>
  <si>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</si>
  <si>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</si>
  <si>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</si>
  <si>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</si>
  <si>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</si>
  <si>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</si>
  <si>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</si>
  <si>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</si>
  <si>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</si>
  <si>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</si>
  <si>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</si>
  <si>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</si>
  <si>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</si>
  <si>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</si>
  <si>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</si>
  <si>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</si>
  <si>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</si>
  <si>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</si>
  <si>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</si>
  <si>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</si>
  <si>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</si>
  <si>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</si>
  <si>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</si>
  <si>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</si>
  <si>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</si>
  <si>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</si>
  <si>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</si>
  <si>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</si>
  <si>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</si>
  <si>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</si>
  <si>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</si>
  <si>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</si>
  <si>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</si>
  <si>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</si>
  <si>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</si>
  <si>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</si>
  <si>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</si>
  <si>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</si>
  <si>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</si>
  <si>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</si>
  <si>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</si>
  <si>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</si>
  <si>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</si>
  <si>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</si>
  <si>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</si>
  <si>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</si>
  <si>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</si>
  <si>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</si>
  <si>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</si>
  <si>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</si>
  <si>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</si>
  <si>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</si>
  <si>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</si>
  <si>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</si>
  <si>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</si>
  <si>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</si>
  <si>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</si>
  <si>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</si>
  <si>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</si>
  <si>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</si>
  <si>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</si>
  <si>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</si>
  <si>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</si>
  <si>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</si>
  <si>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</si>
  <si>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</si>
  <si>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</si>
  <si>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</si>
  <si>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</si>
  <si>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</si>
  <si>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</si>
  <si>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</si>
  <si>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</si>
  <si>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</si>
  <si>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</si>
  <si>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</si>
  <si>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</si>
  <si>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</si>
  <si>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</si>
  <si>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</si>
  <si>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</si>
  <si>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</si>
  <si>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</si>
  <si>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</si>
  <si>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</si>
  <si>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</si>
  <si>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</si>
  <si>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</si>
  <si>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</si>
  <si>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</si>
  <si>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</si>
  <si>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</si>
  <si>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</si>
  <si>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</si>
  <si>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</si>
  <si>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</si>
  <si>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</si>
  <si>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</si>
  <si>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</si>
  <si>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</si>
  <si>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</si>
  <si>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</si>
  <si>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</si>
  <si>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</si>
  <si>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</si>
  <si>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</si>
  <si>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</si>
  <si>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</si>
  <si>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</si>
  <si>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</si>
  <si>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</si>
  <si>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</si>
  <si>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</si>
  <si>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</si>
  <si>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</si>
  <si>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</si>
  <si>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</si>
  <si>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</si>
  <si>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</si>
  <si>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</si>
  <si>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</si>
  <si>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</si>
  <si>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</si>
  <si>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</si>
  <si>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</si>
  <si>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</si>
  <si>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</si>
  <si>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</si>
  <si>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</si>
  <si>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</si>
  <si>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</si>
  <si>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</si>
  <si>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</si>
  <si>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</si>
  <si>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</si>
  <si>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</si>
  <si>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</si>
  <si>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</si>
  <si>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</si>
  <si>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</si>
  <si>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</si>
  <si>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</si>
  <si>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</si>
  <si>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</si>
  <si>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</si>
  <si>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</si>
  <si>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</si>
  <si>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</si>
  <si>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</si>
  <si>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</si>
  <si>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</si>
  <si>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</si>
  <si>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</si>
  <si>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</si>
  <si>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</si>
  <si>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</si>
  <si>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</si>
  <si>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</si>
  <si>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</si>
  <si>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</si>
  <si>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</si>
  <si>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</si>
  <si>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</si>
  <si>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</si>
  <si>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</si>
  <si>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</si>
  <si>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</si>
  <si>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</si>
  <si>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</si>
  <si>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</si>
  <si>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</si>
  <si>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</si>
  <si>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</si>
  <si>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</si>
  <si>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</si>
  <si>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</si>
  <si>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</si>
  <si>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</si>
  <si>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</si>
  <si>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</si>
  <si>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</si>
  <si>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</si>
  <si>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</si>
  <si>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</si>
  <si>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</si>
  <si>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</si>
  <si>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</si>
  <si>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</si>
  <si>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</si>
  <si>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</si>
  <si>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</si>
  <si>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</si>
  <si>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</si>
  <si>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</si>
  <si>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</si>
  <si>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</si>
  <si>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</si>
  <si>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</si>
  <si>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</si>
  <si>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</si>
  <si>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</si>
  <si>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</si>
  <si>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</si>
  <si>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</si>
  <si>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</si>
  <si>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</si>
  <si>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</si>
  <si>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</si>
  <si>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</si>
  <si>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</si>
  <si>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</si>
  <si>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</si>
  <si>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</si>
  <si>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</si>
  <si>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</si>
  <si>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</si>
  <si>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</si>
  <si>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</si>
  <si>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</si>
  <si>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</si>
  <si>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</si>
  <si>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</si>
  <si>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</si>
  <si>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</si>
  <si>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</si>
  <si>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</si>
  <si>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</si>
  <si>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</si>
  <si>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</si>
  <si>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</si>
  <si>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</si>
  <si>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</si>
  <si>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</si>
  <si>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</si>
  <si>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</si>
  <si>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</si>
  <si>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</si>
  <si>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</si>
  <si>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</si>
  <si>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</si>
  <si>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</si>
  <si>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</si>
  <si>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</si>
  <si>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</si>
  <si>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</si>
  <si>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</si>
  <si>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</si>
  <si>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</si>
  <si>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</si>
  <si>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</si>
  <si>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</si>
  <si>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</si>
  <si>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</si>
  <si>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</si>
  <si>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</si>
  <si>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</si>
  <si>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</si>
  <si>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</si>
  <si>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</si>
  <si>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</si>
  <si>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</si>
  <si>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</si>
  <si>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</si>
  <si>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</si>
  <si>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</si>
  <si>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</si>
  <si>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</si>
  <si>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</si>
  <si>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</si>
  <si>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</si>
  <si>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</si>
  <si>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</si>
  <si>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</si>
  <si>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</si>
  <si>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</si>
  <si>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</si>
  <si>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</si>
  <si>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</si>
  <si>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</si>
  <si>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</si>
  <si>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</si>
  <si>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</si>
  <si>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</si>
  <si>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</si>
  <si>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</si>
  <si>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</si>
  <si>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</si>
  <si>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</si>
  <si>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</si>
  <si>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</si>
  <si>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</si>
  <si>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</si>
  <si>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</si>
  <si>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</si>
  <si>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</si>
  <si>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</si>
  <si>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</si>
  <si>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</si>
  <si>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</si>
  <si>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</si>
  <si>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</si>
  <si>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</si>
  <si>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</si>
  <si>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</si>
  <si>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</si>
  <si>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</si>
  <si>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</si>
  <si>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</si>
  <si>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</si>
  <si>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</si>
  <si>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</si>
  <si>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</si>
  <si>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</si>
  <si>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</si>
  <si>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</si>
  <si>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</si>
  <si>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</si>
  <si>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</si>
  <si>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</si>
  <si>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</si>
  <si>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</si>
  <si>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</si>
  <si>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</si>
  <si>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</si>
  <si>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</si>
  <si>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</si>
  <si>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</si>
  <si>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</si>
  <si>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</si>
  <si>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</si>
  <si>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</si>
  <si>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</si>
  <si>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</si>
  <si>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</si>
  <si>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</si>
  <si>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</si>
  <si>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</si>
  <si>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</si>
  <si>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</si>
  <si>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</si>
  <si>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</si>
  <si>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</si>
  <si>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</si>
  <si>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</si>
  <si>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</si>
  <si>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</si>
  <si>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</si>
  <si>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</si>
  <si>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</si>
  <si>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</si>
  <si>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</si>
  <si>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</si>
  <si>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</si>
  <si>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</si>
  <si>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</si>
  <si>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</si>
  <si>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</si>
  <si>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</si>
  <si>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</si>
  <si>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</si>
  <si>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</si>
  <si>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</si>
  <si>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</si>
  <si>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</si>
  <si>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</si>
  <si>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</si>
  <si>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</si>
  <si>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</si>
  <si>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</si>
  <si>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</si>
  <si>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</si>
  <si>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</si>
  <si>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</si>
  <si>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</si>
  <si>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</si>
  <si>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</si>
  <si>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</si>
  <si>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</si>
  <si>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</si>
  <si>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</si>
  <si>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</si>
  <si>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</si>
  <si>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</si>
  <si>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</si>
  <si>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</si>
  <si>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</si>
  <si>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</si>
  <si>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</si>
  <si>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</si>
  <si>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</si>
  <si>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</si>
  <si>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</si>
  <si>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</si>
  <si>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</si>
  <si>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</si>
  <si>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</si>
  <si>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</si>
  <si>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</si>
  <si>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</si>
  <si>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</si>
  <si>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</si>
  <si>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</si>
  <si>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</si>
  <si>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</si>
  <si>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</si>
  <si>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</si>
  <si>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</si>
  <si>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</si>
  <si>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</si>
  <si>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</si>
  <si>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</si>
  <si>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</si>
  <si>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</si>
  <si>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</si>
  <si>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</si>
  <si>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</si>
  <si>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</si>
  <si>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</si>
  <si>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</si>
  <si>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</si>
  <si>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</si>
  <si>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</si>
  <si>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</si>
  <si>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</si>
  <si>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</si>
  <si>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</si>
  <si>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</si>
  <si>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</si>
  <si>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</si>
  <si>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</si>
  <si>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</si>
  <si>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</si>
  <si>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</si>
  <si>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</si>
  <si>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</si>
  <si>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</si>
  <si>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</si>
  <si>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</si>
  <si>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</si>
  <si>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</si>
  <si>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</si>
  <si>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</si>
  <si>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</si>
  <si>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</si>
  <si>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</si>
  <si>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</si>
  <si>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</si>
  <si>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</si>
  <si>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</si>
  <si>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</si>
  <si>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</si>
  <si>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</si>
  <si>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</si>
  <si>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</si>
  <si>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</si>
  <si>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</si>
  <si>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</si>
  <si>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</si>
  <si>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</si>
  <si>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</si>
  <si>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</si>
  <si>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</si>
  <si>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</si>
  <si>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</si>
  <si>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</si>
  <si>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</si>
  <si>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</si>
  <si>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</si>
  <si>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</si>
  <si>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</si>
  <si>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</si>
  <si>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</si>
  <si>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</si>
  <si>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</si>
  <si>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</si>
  <si>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</si>
  <si>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</si>
  <si>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</si>
  <si>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</si>
  <si>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</si>
  <si>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</si>
  <si>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</si>
  <si>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</si>
  <si>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</si>
  <si>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</si>
  <si>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</si>
  <si>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</si>
  <si>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</si>
  <si>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</si>
  <si>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</si>
  <si>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</si>
  <si>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</si>
  <si>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</si>
  <si>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</si>
  <si>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</si>
  <si>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</si>
  <si>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</si>
  <si>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</si>
  <si>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</si>
  <si>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</si>
  <si>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</si>
  <si>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</si>
  <si>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</si>
  <si>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</si>
  <si>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</si>
  <si>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</si>
  <si>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</si>
  <si>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</si>
  <si>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</si>
  <si>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</si>
  <si>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</si>
  <si>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</si>
  <si>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</si>
  <si>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</si>
  <si>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</si>
  <si>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</si>
  <si>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</si>
  <si>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</si>
  <si>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</si>
  <si>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</si>
  <si>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</si>
  <si>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</si>
  <si>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</si>
  <si>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</si>
  <si>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</si>
  <si>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</si>
  <si>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</si>
  <si>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</si>
  <si>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</si>
  <si>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</si>
  <si>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</si>
  <si>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</si>
  <si>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</si>
  <si>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</si>
  <si>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</si>
  <si>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</si>
  <si>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</si>
  <si>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</si>
  <si>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</si>
  <si>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</si>
  <si>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</si>
  <si>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</si>
  <si>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</si>
  <si>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</si>
  <si>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</si>
  <si>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</si>
  <si>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</si>
  <si>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</si>
  <si>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</si>
  <si>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</si>
  <si>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</si>
  <si>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</si>
  <si>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</si>
  <si>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</si>
  <si>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</si>
  <si>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</si>
  <si>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</si>
  <si>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</si>
  <si>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</si>
  <si>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</si>
  <si>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</si>
  <si>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</si>
  <si>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</si>
  <si>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</si>
  <si>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</si>
  <si>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</si>
  <si>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</si>
  <si>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</si>
  <si>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</si>
  <si>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</si>
  <si>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</si>
  <si>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</si>
  <si>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</si>
  <si>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</si>
  <si>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</si>
  <si>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</si>
  <si>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</si>
  <si>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</si>
  <si>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</si>
  <si>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</si>
  <si>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</si>
  <si>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</si>
  <si>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</si>
  <si>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</si>
  <si>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</si>
  <si>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</si>
  <si>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</si>
  <si>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</si>
  <si>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</si>
  <si>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</si>
  <si>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</si>
  <si>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</si>
  <si>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</si>
  <si>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</si>
  <si>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</si>
  <si>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</si>
  <si>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</si>
  <si>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</si>
  <si>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</si>
  <si>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</si>
  <si>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</si>
  <si>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</si>
  <si>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</si>
  <si>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</si>
  <si>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</si>
  <si>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</si>
  <si>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</si>
  <si>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</si>
  <si>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</si>
  <si>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</si>
  <si>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</si>
  <si>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</si>
  <si>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</si>
  <si>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</si>
  <si>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</si>
  <si>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</si>
  <si>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</si>
  <si>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</si>
  <si>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</si>
  <si>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</si>
  <si>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</si>
  <si>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</si>
  <si>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</si>
  <si>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</si>
  <si>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</si>
  <si>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</si>
  <si>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</si>
  <si>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</si>
  <si>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</si>
  <si>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</si>
  <si>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</si>
  <si>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</si>
  <si>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</si>
  <si>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</si>
  <si>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</si>
  <si>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</si>
  <si>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</si>
  <si>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</si>
  <si>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</si>
  <si>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</si>
  <si>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</si>
  <si>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</si>
  <si>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</si>
  <si>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</si>
  <si>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</si>
  <si>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</si>
  <si>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</si>
  <si>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</si>
  <si>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</si>
  <si>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</si>
  <si>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</si>
  <si>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</si>
  <si>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</si>
  <si>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</si>
  <si>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</si>
  <si>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</si>
  <si>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</si>
  <si>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</si>
  <si>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</si>
  <si>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</si>
  <si>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</si>
  <si>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</si>
  <si>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</si>
  <si>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</si>
  <si>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</si>
  <si>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</si>
  <si>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</si>
  <si>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</si>
  <si>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</si>
  <si>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</si>
  <si>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</si>
  <si>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</si>
  <si>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</si>
  <si>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</si>
  <si>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</si>
  <si>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</si>
  <si>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</si>
  <si>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</si>
  <si>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</si>
  <si>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</si>
  <si>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</si>
  <si>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</si>
  <si>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</si>
  <si>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</si>
  <si>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</si>
  <si>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</si>
  <si>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</si>
  <si>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</si>
  <si>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</si>
  <si>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</si>
  <si>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</si>
  <si>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</si>
  <si>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</si>
  <si>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</si>
  <si>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</si>
  <si>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</si>
  <si>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</si>
  <si>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</si>
  <si>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</si>
  <si>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</si>
  <si>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</si>
  <si>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</si>
  <si>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</si>
  <si>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</si>
  <si>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</si>
  <si>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</si>
  <si>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</si>
  <si>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</si>
  <si>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</si>
  <si>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</si>
  <si>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</si>
  <si>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</si>
  <si>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</si>
  <si>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</si>
  <si>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</si>
  <si>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</si>
  <si>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</si>
  <si>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</si>
  <si>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</si>
  <si>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</si>
  <si>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</si>
  <si>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</si>
  <si>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</si>
  <si>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</si>
  <si>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</si>
  <si>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</si>
  <si>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</si>
  <si>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</si>
  <si>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</si>
  <si>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</si>
  <si>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</si>
  <si>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</si>
  <si>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</si>
  <si>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</si>
  <si>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</si>
  <si>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</si>
  <si>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</si>
  <si>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</si>
  <si>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</si>
  <si>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</si>
  <si>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</si>
  <si>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</si>
  <si>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</si>
  <si>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</si>
  <si>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</si>
  <si>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</si>
  <si>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</si>
  <si>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</si>
  <si>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</si>
  <si>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</si>
  <si>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</si>
  <si>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</si>
  <si>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</si>
  <si>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</si>
  <si>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</si>
  <si>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</si>
  <si>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</si>
  <si>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</si>
  <si>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</si>
  <si>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</si>
  <si>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</si>
  <si>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</si>
  <si>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</si>
  <si>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</si>
  <si>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</si>
  <si>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</si>
  <si>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</si>
  <si>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</si>
  <si>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</si>
  <si>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</si>
  <si>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</si>
  <si>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</si>
  <si>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</si>
  <si>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</si>
  <si>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</si>
  <si>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</si>
  <si>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</si>
  <si>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</si>
  <si>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</si>
  <si>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</si>
  <si>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</si>
  <si>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</si>
  <si>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</si>
  <si>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</si>
  <si>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</si>
  <si>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</si>
  <si>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</si>
  <si>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</si>
  <si>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</si>
  <si>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</si>
  <si>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</si>
  <si>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</si>
  <si>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</si>
  <si>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</si>
  <si>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</si>
  <si>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</si>
  <si>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</si>
  <si>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</si>
  <si>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</si>
  <si>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</si>
  <si>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</si>
  <si>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</si>
  <si>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</si>
  <si>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</si>
  <si>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</si>
  <si>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</si>
  <si>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</si>
  <si>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</si>
  <si>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</si>
  <si>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</si>
  <si>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</si>
  <si>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</si>
  <si>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</si>
  <si>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</si>
  <si>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</si>
  <si>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</si>
  <si>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</si>
  <si>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</si>
  <si>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</si>
  <si>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</si>
  <si>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</si>
  <si>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</si>
  <si>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</si>
  <si>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</si>
  <si>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</si>
  <si>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</si>
  <si>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</si>
  <si>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</si>
  <si>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</si>
  <si>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</si>
  <si>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</si>
  <si>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</si>
  <si>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</si>
  <si>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</si>
  <si>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</si>
  <si>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</si>
  <si>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</si>
  <si>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</si>
  <si>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</si>
  <si>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</si>
  <si>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</si>
  <si>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</si>
  <si>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</si>
  <si>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</si>
  <si>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</si>
  <si>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</si>
  <si>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</si>
  <si>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</si>
  <si>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</si>
  <si>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</si>
  <si>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</si>
  <si>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</si>
  <si>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</si>
  <si>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</si>
  <si>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</si>
  <si>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</si>
  <si>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</si>
  <si>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</si>
  <si>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</si>
  <si>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</si>
  <si>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</si>
  <si>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</si>
  <si>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</si>
  <si>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</si>
  <si>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</si>
  <si>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</si>
  <si>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</si>
  <si>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</si>
  <si>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</si>
  <si>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</si>
  <si>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</si>
  <si>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</si>
  <si>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</si>
  <si>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</si>
  <si>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</si>
  <si>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</si>
  <si>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</si>
  <si>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</si>
  <si>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</si>
  <si>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</si>
  <si>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</si>
  <si>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</si>
  <si>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</si>
  <si>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</si>
  <si>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</si>
  <si>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</si>
  <si>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</si>
  <si>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</si>
  <si>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</si>
  <si>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</si>
  <si>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</si>
  <si>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</si>
  <si>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</si>
  <si>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</si>
  <si>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</si>
  <si>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</si>
  <si>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</si>
  <si>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</si>
  <si>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</si>
  <si>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</si>
  <si>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</si>
  <si>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</si>
  <si>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</si>
  <si>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</si>
  <si>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</si>
  <si>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</si>
  <si>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</si>
  <si>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</si>
  <si>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</si>
  <si>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</si>
  <si>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</si>
  <si>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</si>
  <si>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</si>
  <si>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</si>
  <si>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</si>
  <si>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</si>
  <si>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</si>
  <si>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</si>
  <si>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</si>
  <si>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</si>
  <si>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</si>
  <si>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</si>
  <si>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</si>
  <si>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</si>
  <si>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</si>
  <si>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</si>
  <si>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</si>
  <si>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</si>
  <si>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</si>
  <si>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</si>
  <si>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</si>
  <si>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</si>
  <si>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</si>
  <si>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</si>
  <si>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</si>
  <si>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</si>
  <si>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</si>
  <si>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</si>
  <si>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</si>
  <si>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</si>
  <si>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</si>
  <si>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</si>
  <si>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</si>
  <si>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</si>
  <si>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</si>
  <si>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</si>
  <si>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</si>
  <si>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</si>
  <si>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</si>
  <si>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</si>
  <si>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</si>
  <si>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</si>
  <si>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</si>
  <si>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</si>
  <si>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</si>
  <si>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</si>
  <si>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</si>
  <si>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</si>
  <si>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</si>
  <si>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</si>
  <si>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</si>
  <si>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</si>
  <si>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</si>
  <si>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</si>
  <si>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</si>
  <si>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</si>
  <si>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</si>
  <si>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</si>
  <si>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</si>
  <si>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</si>
  <si>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</si>
  <si>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</si>
  <si>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</si>
  <si>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</si>
  <si>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</si>
  <si>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</si>
  <si>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</si>
  <si>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</si>
  <si>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</si>
  <si>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</si>
  <si>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</si>
  <si>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</si>
  <si>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</si>
  <si>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</si>
  <si>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</si>
  <si>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</si>
  <si>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</si>
  <si>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</si>
  <si>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</si>
  <si>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</si>
  <si>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</si>
  <si>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</si>
  <si>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</si>
  <si>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</si>
  <si>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</si>
  <si>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</si>
  <si>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</si>
  <si>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</si>
  <si>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</si>
  <si>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</si>
  <si>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</si>
  <si>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</si>
  <si>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</si>
  <si>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</si>
  <si>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</si>
  <si>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</si>
  <si>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</si>
  <si>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</si>
  <si>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</si>
  <si>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</si>
  <si>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</si>
  <si>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</si>
  <si>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</si>
  <si>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</si>
  <si>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</si>
  <si>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</si>
  <si>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</si>
  <si>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</si>
  <si>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</si>
  <si>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</si>
  <si>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</si>
  <si>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</si>
  <si>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</si>
  <si>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</si>
  <si>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</si>
  <si>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</si>
  <si>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</si>
  <si>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</si>
  <si>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</si>
  <si>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</si>
  <si>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</si>
  <si>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</si>
  <si>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</si>
  <si>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</si>
  <si>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</si>
  <si>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</si>
  <si>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</si>
  <si>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</si>
  <si>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</si>
  <si>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</si>
  <si>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</si>
  <si>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</si>
  <si>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</si>
  <si>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</si>
  <si>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</si>
  <si>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</si>
  <si>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</si>
  <si>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</si>
  <si>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</si>
  <si>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</si>
  <si>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</si>
  <si>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</si>
  <si>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</si>
  <si>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</si>
  <si>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</si>
  <si>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</si>
  <si>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</si>
  <si>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</si>
  <si>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</si>
  <si>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</si>
  <si>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</si>
  <si>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</si>
  <si>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</si>
  <si>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</si>
  <si>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</si>
  <si>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</si>
  <si>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</si>
  <si>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</si>
  <si>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</si>
  <si>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</si>
  <si>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</si>
  <si>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</si>
  <si>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</si>
  <si>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</si>
  <si>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</si>
  <si>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</si>
  <si>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</si>
  <si>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</si>
  <si>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</si>
  <si>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</si>
  <si>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</si>
  <si>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</si>
  <si>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</si>
  <si>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</si>
  <si>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</si>
  <si>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</si>
  <si>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</si>
  <si>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</si>
  <si>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</si>
  <si>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</si>
  <si>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</si>
  <si>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</si>
  <si>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</si>
  <si>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</si>
  <si>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</si>
  <si>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</si>
  <si>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</si>
  <si>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</si>
  <si>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</si>
  <si>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</si>
  <si>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</si>
  <si>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</si>
  <si>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</si>
  <si>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</si>
  <si>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</si>
  <si>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</si>
  <si>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</si>
  <si>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</si>
  <si>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</si>
  <si>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</si>
  <si>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</si>
  <si>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</si>
  <si>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</si>
  <si>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</si>
  <si>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</si>
  <si>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</si>
  <si>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</si>
  <si>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</si>
  <si>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</si>
  <si>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</si>
  <si>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</si>
  <si>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</si>
  <si>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</si>
  <si>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</si>
  <si>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</si>
  <si>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</si>
  <si>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</si>
  <si>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</si>
  <si>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</si>
  <si>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</si>
  <si>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</si>
  <si>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</si>
  <si>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</si>
  <si>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</si>
  <si>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</si>
  <si>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</si>
  <si>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</si>
  <si>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</si>
  <si>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</si>
  <si>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</si>
  <si>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</si>
  <si>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</si>
  <si>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</si>
  <si>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</si>
  <si>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</si>
  <si>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</si>
  <si>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</si>
  <si>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</si>
  <si>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</si>
  <si>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</si>
  <si>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</si>
  <si>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</si>
  <si>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</si>
  <si>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</si>
  <si>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</si>
  <si>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</si>
  <si>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</si>
  <si>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</si>
  <si>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</si>
  <si>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</si>
  <si>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</si>
  <si>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</si>
  <si>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</si>
  <si>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</si>
  <si>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</si>
  <si>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</si>
  <si>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</si>
  <si>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</si>
  <si>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</si>
  <si>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</si>
  <si>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</si>
  <si>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</si>
  <si>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</si>
  <si>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</si>
  <si>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</si>
  <si>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</si>
  <si>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</si>
  <si>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</si>
  <si>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</si>
  <si>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</si>
  <si>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</si>
  <si>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</si>
  <si>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</si>
  <si>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</si>
  <si>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</si>
  <si>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</si>
  <si>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</si>
  <si>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</si>
  <si>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</si>
  <si>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</si>
  <si>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</si>
  <si>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</si>
  <si>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</si>
  <si>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</si>
  <si>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</si>
  <si>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</si>
  <si>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</si>
  <si>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</si>
  <si>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</si>
  <si>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</si>
  <si>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</si>
  <si>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</si>
  <si>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</si>
  <si>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</si>
  <si>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</si>
  <si>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</si>
  <si>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</si>
  <si>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</si>
  <si>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</si>
  <si>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</si>
  <si>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</si>
  <si>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</si>
  <si>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</si>
  <si>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</si>
  <si>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</si>
  <si>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</si>
  <si>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</si>
  <si>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</si>
  <si>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</si>
  <si>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</si>
  <si>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</si>
  <si>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</si>
  <si>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</si>
  <si>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</si>
  <si>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</si>
  <si>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</si>
  <si>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</si>
  <si>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</si>
  <si>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</si>
  <si>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</si>
  <si>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</si>
  <si>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</si>
  <si>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</si>
  <si>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</si>
  <si>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</si>
  <si>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</si>
  <si>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</si>
  <si>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</si>
  <si>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</si>
  <si>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</si>
  <si>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</si>
  <si>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</si>
  <si>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</si>
  <si>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</si>
  <si>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</si>
  <si>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</si>
  <si>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</si>
  <si>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</si>
  <si>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</si>
  <si>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</si>
  <si>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</si>
  <si>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</si>
  <si>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</si>
  <si>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</si>
  <si>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</si>
  <si>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PCM-20251115-00000492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</si>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</sst>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313.22972037037107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2.5889351854857523E-2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45976.178146296297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45976.178146296297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45976.178146296297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45976.178146296297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45976.178146296297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45976.178146296297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45976.178146296297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45976.178146296297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45976.178146296297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45976.178146296297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45976.178146296297</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45976.178146296297</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45976.178146296297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45976.178146296297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45976.178146296297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45976.178146296297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45976.178146296297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45976.178146296297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45976.178146296297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45976.178146296297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45976.178146296297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45976.178146296297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45976.178146296297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45976.178146296297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45976.178146296297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45976.178146296297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45976.178146296297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45976.178146296297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45976.178146296297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45976.178146296297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45976.178146296297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45976.178146296297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45976.178146296297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45976.178146296297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45976.178146296297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45976.178146296297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45976.178146296297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45976.178146296297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45976.178146296297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45976.178146296297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45976.178146296297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45976.178146296297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45976.178146296297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45976.178146296297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45976.178146296297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45976.178146296297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45976.178146296297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45976.178146296297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45976.178146296297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45976.178146296297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45976.178146296297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45976.178146296297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45976.178146296297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45976.178146296297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45976.178146296297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45976.178146296297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45976.178146296297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45976.178146296297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45976.178146296297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45976.178146296297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45976.178146296297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45976.178146296297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45976.178146296297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45976.178146296297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45976.178146296297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45976.178146296297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45976.178146296297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45976.178146296297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45976.178146296297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45976.178146296297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45976.178146296297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45976.178146296297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45976.178146296297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45976.178146296297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45976.178146296297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45976.178146296297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45976.178146296297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45976.178146296297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45976.178146296297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45976.178146296297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45976.178146296297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45976.178146296297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45976.178146296297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45976.178146296297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45976.178146296297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45976.178146296297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45976.178146296297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45976.178146296297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45976.178146296297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45976.178146296297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45976.178146296297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45976.178146296297</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151.17830833333574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0.12738240740873152</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45976.178146296297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45976.178146296297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45976.178146296297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45976.178146296297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45976.178146296297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45976.178146296297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45976.178146296297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45976.178146296297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45976.178146296297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45976.178146296297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45976.178146296297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45976.178146296297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45976.178146296297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45976.178146296297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45976.178146296297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45976.178146296297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45976.178146296297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45976.178146296297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45976.178146296297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45976.178146296297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45976.178146296297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45976.178146296297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45976.178146296297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45976.178146296297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45976.178146296297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45976.178146296297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45976.178146296297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45976.178146296297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45976.178146296297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45976.178146296297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45976.178146296297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45976.178146296297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45976.178146296297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45976.178146296297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45976.178146296297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45976.178146296297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45976.178146296297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45976.178146296297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45976.178146296297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45976.178146296297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45976.178146296297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45976.178146296297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45976.178146296297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45976.178146296297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45976.178146296297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45976.178146296297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45976.178146296297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45976.178146296297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45976.178146296297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45976.178146296297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45976.178146296297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45976.178146296297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45976.178146296297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45976.178146296297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45976.178146296297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45976.178146296297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45976.178146296297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45976.178146296297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45976.178146296297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45976.178146296297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45976.178146296297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45976.178146296297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45976.178146296297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45976.178146296297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45976.178146296297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45976.178146296297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45976.178146296297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45976.178146296297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45976.178146296297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45976.178146296297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45976.178146296297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45976.178146296297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45976.178146296297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45976.178146296297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45976.178146296297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45976.178146296297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45976.178146296297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45976.178146296297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45976.178146296297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45976.178146296297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45976.178146296297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45976.178146296297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45976.178146296297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45976.178146296297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45976.178146296297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45976.178146296297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45976.178146296297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45976.178146296297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45976.178146296297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45976.178146296297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45976.178146296297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45976.178146296297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45976.178146296297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45976.178146296297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45976.178146296297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45976.178146296297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45976.178146296297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45976.178146296297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45976.178146296297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45976.178146296297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45976.178146296297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45976.178146296297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45976.178146296297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45976.178146296297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45976.178146296297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45976.178146296297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45976.178146296297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45976.178146296297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45976.178146296297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45976.178146296297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45976.178146296297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45976.178146296297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45976.178146296297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45976.178146296297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45976.178146296297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45976.178146296297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45976.178146296297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45976.178146296297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45976.178146296297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45976.178146296297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45976.178146296297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45976.178146296297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45976.178146296297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45976.178146296297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45976.178146296297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45976.178146296297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45976.178146296297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45976.178146296297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45976.178146296297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45976.178146296297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45976.178146296297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45976.178146296297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45976.178146296297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45976.178146296297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45976.178146296297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45976.178146296297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45976.178146296297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45976.178146296297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45976.178146296297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45976.178146296297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45976.178146296297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45976.178146296297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45976.178146296297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45976.178146296297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45976.178146296297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45976.178146296297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45976.178146296297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45976.178146296297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45976.178146296297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45976.178146296297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45976.178146296297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45976.178146296297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45976.178146296297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45976.178146296297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45976.178146296297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45976.178146296297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45976.178146296297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45976.178146296297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45976.178146296297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45976.178146296297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45976.178146296297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45976.178146296297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45976.178146296297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45976.178146296297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45976.178146296297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45976.178146296297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45976.178146296297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45976.178146296297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45976.178146296297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45976.178146296297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45976.178146296297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45976.178146296297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45976.178146296297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45976.178146296297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45976.178146296297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45976.178146296297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45976.178146296297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45976.178146296297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45976.178146296297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45976.178146296297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45976.178146296297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45976.178146296297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45976.178146296297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45976.178146296297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45976.178146296297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45976.178146296297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45976.178146296297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45976.178146296297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45976.178146296297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45976.178146296297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45976.178146296297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45976.178146296297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45976.178146296297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45976.178146296297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45976.178146296297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45976.178146296297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45976.178146296297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45976.178146296297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45976.178146296297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45976.178146296297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45976.178146296297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45976.178146296297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45976.178146296297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45976.178146296297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45976.178146296297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45976.178146296297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45976.178146296297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45976.178146296297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45976.178146296297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45976.178146296297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45976.178146296297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45976.178146296297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45976.178146296297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45976.178146296297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45976.178146296297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45976.178146296297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45976.178146296297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45976.178146296297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45976.178146296297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45976.178146296297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45976.178146296297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45976.178146296297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45976.178146296297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45976.178146296297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45976.178146296297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45976.178146296297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45976.178146296297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45976.178146296297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45976.178146296297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45976.178146296297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45976.178146296297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45976.178146296297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45976.178146296297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45976.178146296297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45976.178146296297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45976.178146296297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45976.178146296297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45976.178146296297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45976.178146296297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45976.178146296297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45976.178146296297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45976.178146296297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45976.178146296297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45976.178146296297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45976.178146296297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45976.178146296297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45976.178146296297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45976.178146296297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45976.178146296297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45976.178146296297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45976.178146296297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45976.178146296297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45976.178146296297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45976.178146296297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45976.178146296297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45976.178146296297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45976.178146296297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45976.178146296297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45976.178146296297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45976.178146296297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45976.178146296297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45976.178146296297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45976.178146296297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45976.178146296297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45976.178146296297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45976.178146296297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45976.178146296297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45976.178146296297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45976.178146296297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45976.178146296297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45976.178146296297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45976.178146296297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45976.178146296297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45976.178146296297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45976.178146296297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45976.178146296297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45976.178146296297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45976.178146296297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45976.178146296297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45976.178146296297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45976.178146296297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45976.178146296297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45976.178146296297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45976.178146296297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45976.178146296297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45976.178146296297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45976.178146296297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45976.178146296297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45976.178146296297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45976.178146296297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45976.178146296297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45976.178146296297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45976.178146296297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45976.178146296297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45976.178146296297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45976.178146296297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45976.178146296297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45976.178146296297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45976.178146296297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45976.178146296297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45976.178146296297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45976.178146296297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45976.178146296297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45976.178146296297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45976.178146296297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45976.178146296297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45976.178146296297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45976.178146296297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45976.178146296297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45976.178146296297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45976.178146296297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45976.178146296297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45976.178146296297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45976.178146296297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45976.178146296297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45976.178146296297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45976.178146296297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45976.178146296297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45976.178146296297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45976.178146296297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45976.178146296297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45976.178146296297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45976.178146296297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45976.178146296297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45976.178146296297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45976.178146296297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45976.178146296297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45976.178146296297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45976.178146296297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45976.178146296297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45976.178146296297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45976.178146296297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45976.178146296297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45976.178146296297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45976.178146296297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45976.178146296297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45976.178146296297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45976.178146296297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45976.178146296297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45976.178146296297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45976.178146296297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45976.178146296297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45976.178146296297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45976.178146296297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45976.178146296297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45976.178146296297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45976.178146296297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45976.178146296297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45976.178146296297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45976.178146296297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45976.178146296297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45976.178146296297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45976.178146296297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45976.178146296297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45976.178146296297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45976.178146296297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45976.178146296297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45976.178146296297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45976.178146296297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45976.178146296297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45976.178146296297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45976.178146296297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45976.178146296297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45976.178146296297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45976.178146296297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45976.178146296297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45976.178146296297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45976.178146296297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45976.178146296297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45976.178146296297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45976.178146296297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45976.178146296297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45976.178146296297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45976.178146296297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45976.178146296297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45976.178146296297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45976.178146296297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45976.178146296297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45976.178146296297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45976.178146296297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45976.178146296297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45976.178146296297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45976.178146296297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45976.178146296297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45976.178146296297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45976.178146296297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45976.178146296297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45976.178146296297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45976.178146296297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45976.178146296297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45976.178146296297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45976.178146296297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45976.178146296297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45976.178146296297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45976.178146296297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45976.178146296297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45976.178146296297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45976.178146296297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45976.178146296297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45976.178146296297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45976.178146296297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45976.178146296297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45976.178146296297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45976.178146296297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45976.178146296297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45976.178146296297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45976.178146296297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45976.178146296297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45976.178146296297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45976.178146296297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45976.178146296297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45976.178146296297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45976.178146296297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45976.178146296297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45976.178146296297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45976.178146296297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45976.178146296297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45976.178146296297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45976.178146296297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45976.178146296297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45976.178146296297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45976.178146296297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45976.178146296297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45976.178146296297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45976.178146296297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45976.178146296297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45976.178146296297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45976.178146296297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45976.178146296297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45976.178146296297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45976.178146296297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45976.178146296297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45976.178146296297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45976.178146296297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45976.178146296297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45976.178146296297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45976.178146296297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45976.178146296297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45976.178146296297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45976.178146296297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45976.178146296297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45976.178146296297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45976.178146296297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45976.178146296297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45976.178146296297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45976.178146296297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45976.178146296297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45976.178146296297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45976.178146296297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45976.178146296297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45976.178146296297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45976.178146296297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45976.178146296297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45976.178146296297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45976.178146296297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45976.178146296297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45976.178146296297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45976.178146296297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45976.178146296297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45976.178146296297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45976.178146296297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45976.178146296297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45976.178146296297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45976.178146296297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45976.178146296297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45976.178146296297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45976.178146296297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45976.178146296297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45976.178146296297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45976.178146296297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45976.178146296297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45976.178146296297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45976.178146296297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45976.178146296297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45976.178146296297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45976.178146296297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45976.178146296297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45976.178146296297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45976.178146296297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45976.178146296297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45976.178146296297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45976.178146296297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45976.178146296297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45976.178146296297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45976.178146296297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45976.178146296297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45976.178146296297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45976.178146296297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45976.178146296297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45976.178146296297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45976.178146296297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45976.178146296297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45976.178146296297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45976.178146296297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45976.178146296297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45976.178146296297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45976.178146296297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45976.178146296297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45976.178146296297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45976.178146296297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45976.178146296297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45976.178146296297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45976.178146296297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45976.178146296297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45976.178146296297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45976.178146296297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45976.178146296297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45976.178146296297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45976.178146296297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45976.178146296297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45976.178146296297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45976.178146296297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45976.178146296297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45976.178146296297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45976.178146296297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45976.178146296297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45976.178146296297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45976.178146296297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45976.178146296297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45976.178146296297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45976.178146296297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45976.178146296297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45976.178146296297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45976.178146296297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45976.178146296297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45976.178146296297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45976.178146296297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45976.178146296297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45976.178146296297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45976.178146296297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45976.178146296297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45976.178146296297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45976.178146296297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45976.178146296297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45976.178146296297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45976.178146296297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45976.178146296297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45976.178146296297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45976.178146296297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45976.178146296297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45976.178146296297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45976.178146296297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45976.178146296297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45976.178146296297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45976.178146296297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45976.178146296297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45976.178146296297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45976.178146296297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45976.178146296297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45976.178146296297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45976.178146296297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45976.178146296297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45976.178146296297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45976.178146296297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45976.178146296297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45976.178146296297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45976.178146296297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45976.178146296297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45976.178146296297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45976.178146296297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45976.178146296297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45976.178146296297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45976.178146296297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45976.178146296297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45976.178146296297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45976.178146296297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45976.178146296297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45976.178146296297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45976.178146296297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45976.178146296297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45976.178146296297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45976.178146296297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45976.178146296297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45976.178146296297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45976.178146296297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45976.178146296297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45976.178146296297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45976.178146296297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45976.178146296297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45976.178146296297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45976.178146296297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45976.178146296297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45976.178146296297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45976.178146296297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45976.178146296297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45976.178146296297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45976.178146296297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45976.178146296297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45976.178146296297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45976.178146296297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45976.178146296297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45976.178146296297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45976.178146296297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45976.178146296297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45976.178146296297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45976.178146296297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45976.178146296297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45976.178146296297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45976.178146296297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45976.178146296297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45976.178146296297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45976.178146296297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45976.178146296297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45976.178146296297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45976.178146296297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45976.178146296297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45976.178146296297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45976.178146296297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45976.178146296297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45976.178146296297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45976.178146296297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45976.178146296297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45976.178146296297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45976.178146296297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45976.178146296297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45976.178146296297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45976.178146296297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45976.178146296297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45976.178146296297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45976.178146296297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45976.178146296297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45976.178146296297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45976.178146296297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45976.178146296297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45976.178146296297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45976.178146296297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45976.178146296297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45976.178146296297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45976.178146296297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45976.178146296297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45976.178146296297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45976.178146296297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45976.178146296297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45976.178146296297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45976.178146296297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45976.178146296297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45976.178146296297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45976.178146296297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45976.178146296297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45976.178146296297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45976.178146296297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45976.178146296297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45976.178146296297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45976.178146296297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45976.178146296297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45976.178146296297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45976.178146296297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45976.178146296297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45976.178146296297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45976.178146296297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45976.178146296297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45976.178146296297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45976.178146296297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45976.178146296297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45976.178146296297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45976.178146296297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45976.178146296297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45976.178146296297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45976.178146296297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45976.178146296297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45976.178146296297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45976.178146296297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45976.178146296297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45976.178146296297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45976.178146296297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45976.178146296297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45976.178146296297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45976.178146296297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45976.178146296297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45976.178146296297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45976.178146296297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45976.178146296297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45976.178146296297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45976.178146296297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45976.178146296297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45976.178146296297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45976.178146296297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45976.178146296297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45976.178146296297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45976.178146296297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45976.178146296297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45976.178146296297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45976.178146296297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45976.178146296297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45976.178146296297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45976.178146296297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45976.178146296297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45976.178146296297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45976.178146296297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45976.178146296297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45976.178146296297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45976.178146296297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45976.178146296297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45976.178146296297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45976.178146296297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45976.178146296297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45976.178146296297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45976.178146296297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45976.178146296297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45976.178146296297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45976.178146296297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45976.178146296297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45976.178146296297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45976.178146296297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45976.178146296297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45976.178146296297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45976.178146296297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45976.178146296297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45976.178146296297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45976.178146296297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45976.178146296297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45976.178146296297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45976.178146296297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45976.178146296297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45976.178146296297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45976.178146296297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45976.178146296297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45976.178146296297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45976.178146296297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45976.178146296297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45976.178146296297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45976.178146296297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45976.178146296297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45976.178146296297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45976.178146296297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45976.178146296297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45976.178146296297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45976.178146296297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45976.178146296297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45976.178146296297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45976.178146296297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45976.178146296297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45976.178146296297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45976.178146296297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45976.178146296297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45976.178146296297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45976.178146296297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45976.178146296297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45976.178146296297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45976.178146296297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45976.178146296297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45976.178146296297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45976.178146296297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45976.178146296297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45976.178146296297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45976.178146296297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45976.178146296297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45976.178146296297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45976.178146296297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45976.178146296297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45976.178146296297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45976.178146296297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45976.178146296297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45976.178146296297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45976.178146296297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45976.178146296297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45976.178146296297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45976.178146296297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45976.178146296297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45976.178146296297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45976.178146296297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45976.178146296297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45976.178146296297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45976.178146296297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45976.178146296297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45976.178146296297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45976.178146296297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45976.178146296297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45976.178146296297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45976.178146296297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45976.178146296297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45976.178146296297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45976.178146296297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45976.178146296297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45976.178146296297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45976.178146296297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45976.178146296297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45976.178146296297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45976.178146296297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45976.178146296297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45976.178146296297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45976.178146296297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45976.178146296297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45976.178146296297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45976.178146296297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45976.178146296297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45976.178146296297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45976.178146296297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45976.178146296297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45976.178146296297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45976.178146296297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45976.178146296297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45976.178146296297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45976.178146296297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45976.178146296297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45976.178146296297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45976.178146296297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45976.178146296297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45976.178146296297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45976.178146296297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45976.178146296297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45976.178146296297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45976.178146296297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45976.178146296297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45976.178146296297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45976.178146296297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45976.178146296297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45976.178146296297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45976.178146296297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45976.178146296297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45976.178146296297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45976.178146296297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45976.178146296297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45976.178146296297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45976.178146296297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45976.178146296297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45976.178146296297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45976.178146296297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45976.178146296297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45976.178146296297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45976.178146296297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45976.178146296297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45976.178146296297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45976.178146296297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45976.178146296297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45976.178146296297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45976.178146296297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45976.178146296297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45976.178146296297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45976.178146296297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45976.178146296297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45976.178146296297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45976.178146296297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45976.178146296297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45976.178146296297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45976.178146296297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45976.178146296297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45976.178146296297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45976.178146296297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45976.178146296297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45976.178146296297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45976.178146296297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45976.178146296297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45976.178146296297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45976.178146296297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45976.178146296297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45976.178146296297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45976.178146296297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45976.178146296297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45976.178146296297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45976.178146296297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45976.178146296297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45976.178146296297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45976.178146296297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45976.178146296297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45976.178146296297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45976.178146296297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45976.178146296297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45976.178146296297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45976.178146296297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45976.178146296297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45976.178146296297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45976.178146296297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45976.178146296297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45976.178146296297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45976.178146296297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45976.178146296297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45976.178146296297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45976.178146296297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45976.178146296297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45976.178146296297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45976.178146296297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45976.178146296297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45976.178146296297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45976.178146296297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45976.178146296297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45976.178146296297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45976.178146296297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45976.178146296297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45976.178146296297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45976.178146296297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45976.178146296297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45976.178146296297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45976.178146296297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45976.178146296297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45976.178146296297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45976.178146296297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45976.178146296297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45976.178146296297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45976.178146296297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45976.178146296297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45976.178146296297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45976.178146296297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45976.178146296297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45976.178146296297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45976.178146296297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45976.178146296297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45976.178146296297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45976.178146296297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45976.178146296297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45976.178146296297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45976.178146296297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45976.178146296297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45976.178146296297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45976.178146296297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45976.178146296297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45976.178146296297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45976.178146296297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45976.178146296297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45976.178146296297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45976.178146296297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45976.178146296297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45976.178146296297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45976.178146296297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45976.178146296297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45976.178146296297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45976.178146296297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45976.178146296297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45976.178146296297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45976.178146296297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45976.178146296297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45976.178146296297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45976.178146296297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45976.178146296297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45976.178146296297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45976.178146296297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45976.178146296297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45976.178146296297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45976.178146296297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45976.178146296297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45976.178146296297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45976.178146296297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45976.178146296297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45976.178146296297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45976.178146296297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45976.178146296297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45976.178146296297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45976.178146296297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45976.178146296297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45976.178146296297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45976.178146296297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45976.178146296297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45976.178146296297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45976.178146296297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45976.178146296297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45976.178146296297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45976.178146296297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45976.178146296297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45976.178146296297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45976.178146296297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45976.178146296297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45976.178146296297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45976.178146296297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45976.178146296297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45976.178146296297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45976.178146296297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45976.178146296297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45976.178146296297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45976.178146296297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45976.178146296297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45976.178146296297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45976.178146296297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45976.178146296297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45976.178146296297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45976.178146296297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45976.178146296297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45976.178146296297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45976.178146296297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45976.178146296297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45976.178146296297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45976.178146296297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45976.178146296297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45976.178146296297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45976.178146296297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45976.178146296297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45976.178146296297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45976.178146296297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45976.178146296297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45976.178146296297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45976.178146296297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45976.178146296297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45976.178146296297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45976.178146296297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45976.178146296297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45976.178146296297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45976.178146296297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45976.178146296297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45976.178146296297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45976.178146296297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45976.178146296297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45976.178146296297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45976.178146296297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45976.178146296297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45976.178146296297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45976.178146296297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45976.178146296297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45976.178146296297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45976.178146296297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45976.178146296297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45976.178146296297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45976.178146296297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45976.178146296297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45976.178146296297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45976.178146296297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45976.178146296297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45976.178146296297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45976.178146296297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45976.178146296297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45976.178146296297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45976.178146296297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45976.178146296297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45976.178146296297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45976.178146296297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45976.178146296297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45976.178146296297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45976.178146296297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45976.178146296297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45976.178146296297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45976.178146296297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45976.178146296297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45976.178146296297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45976.178146296297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45976.178146296297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45976.178146296297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45976.178146296297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45976.178146296297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45976.178146296297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45976.178146296297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45976.178146296297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45976.178146296297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45976.178146296297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45976.178146296297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45976.178146296297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45976.178146296297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45976.178146296297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45976.178146296297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45976.178146296297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45976.178146296297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45976.178146296297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45976.178146296297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45976.178146296297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45976.178146296297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45976.178146296297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45976.178146296297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45976.178146296297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45976.178146296297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45976.178146296297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45976.178146296297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45976.178146296297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45976.178146296297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45976.178146296297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45976.178146296297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45976.178146296297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45976.178146296297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45976.178146296297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45976.178146296297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45976.178146296297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45976.178146296297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45976.178146296297</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272.69742870370101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0.37491712962946622</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0.24879444444377441</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0.13301898148347391</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2</v>
      </c>
      <c r="D6" s="92" t="s">
        <v>30652</v>
      </c>
      <c r="E6" s="95" t="s">
        <v>39021</v>
      </c>
      <c r="F6" s="96">
        <v>45976.175694444442</v>
      </c>
      <c r="G6" s="97">
        <f ca="1">IFERROR(NOW()-F6,"")</f>
        <v>2.451851854857523E-3</v>
      </c>
      <c r="H6" s="96">
        <v>45976.167627314811</v>
      </c>
      <c r="I6" s="135" t="str">
        <f>IFERROR(VLOOKUP(D6,DB!A:F,6,0),"")</f>
        <v>SCECO</v>
      </c>
      <c r="J6" s="135" t="str">
        <f>IFERROR(VLOOKUP(D6,DB!A:G,7,0),"")</f>
        <v>Dead</v>
      </c>
      <c r="K6" s="98" t="s">
        <v>39118</v>
      </c>
      <c r="L6" s="92" t="str">
        <f>IFERROR(VLOOKUP(D6,DB!A:I,9,0),"")</f>
        <v>Latis</v>
      </c>
    </row>
    <row r="7" spans="1:16" ht="15" customHeight="1">
      <c r="A7" s="135"/>
      <c r="B7" s="135" t="str">
        <f>IFERROR(VLOOKUP(D7,DB!A:K,11,0),"")</f>
        <v/>
      </c>
      <c r="C7" s="94"/>
      <c r="D7" s="92"/>
      <c r="E7" s="95"/>
      <c r="F7" s="96"/>
      <c r="G7" s="97">
        <f ca="1">IFERROR(NOW()-F7,"")</f>
        <v>45976.178146296297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45976.178146296297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45976.178146296297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45976.178146296297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45976.178146296297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45976.178146296297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45976.178146296297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45976.178146296297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45976.178146296297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45976.178146296297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45976.178146296297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45976.178146296297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45976.178146296297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45976.178146296297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45976.178146296297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45976.178146296297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45976.178146296297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45976.178146296297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45976.178146296297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45976.178146296297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45976.178146296297</v>
      </c>
      <c r="H27" s="96"/>
      <c r="I27" s="135" t="str">
        <f>IFERROR(VLOOKUP(D27,DB!A:F,6,0),"")</f>
        <v/>
      </c>
      <c r="J27" s="135" t="str">
        <f>IFERROR(VLOOKUP(D27,DB!A:G,7,0),"")</f>
        <v/>
      </c>
      <c r="K27" s="98"/>
      <c r="L27" s="92"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84.346086111108889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49.989268981480564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27.517035185184795</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35152</v>
      </c>
      <c r="E6" s="124" t="s">
        <v>39021</v>
      </c>
      <c r="F6" s="156">
        <v>45976.158553240741</v>
      </c>
      <c r="G6" s="126">
        <f t="shared" ref="G6:G54" ca="1" si="2">IFERROR(NOW()-F6,"")</f>
        <v>1.9593055556470063E-2</v>
      </c>
      <c r="H6" s="125">
        <v>45976.152604166666</v>
      </c>
      <c r="I6" s="124" t="str">
        <f>IFERROR(VLOOKUP(D6,DB!A:F,6,0),"")</f>
        <v>Generator-SG</v>
      </c>
      <c r="J6" s="124" t="str">
        <f>IFERROR(VLOOKUP(D6,DB!A:G,7,0),"")</f>
        <v>Vandalized</v>
      </c>
      <c r="K6" s="124" t="s">
        <v>39128</v>
      </c>
      <c r="L6" s="124" t="str">
        <f>IFERROR(VLOOKUP(D6,DB!A:I,9,0),"")</f>
        <v>Latis</v>
      </c>
    </row>
    <row r="7" spans="1:13">
      <c r="A7" s="124"/>
      <c r="B7" s="124" t="str">
        <f>IFERROR(VLOOKUP(D7,DB!A:K,11,0),"")</f>
        <v/>
      </c>
      <c r="C7" s="124"/>
      <c r="D7" s="124"/>
      <c r="E7" s="124"/>
      <c r="F7" s="124"/>
      <c r="G7" s="126">
        <f t="shared" ca="1" si="2"/>
        <v>45976.178146296297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45976.178146296297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45976.178146296297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45976.178146296297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45976.178146296297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45976.178146296297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45976.178146296297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45976.178146296297</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45976.178146296297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45976.178146296297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45976.178146296297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45976.178146296297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45976.178146296297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45976.178146296297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45976.178146296297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45976.178146296297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45976.178146296297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45976.178146296297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45976.178146296297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45976.178146296297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45976.178146296297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45976.178146296297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45976.178146296297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45976.178146296297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45976.178146296297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45976.178146296297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45976.178146296297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45976.178146296297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45976.178146296297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45976.178146296297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45976.178146296297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45976.178146296297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45976.178146296297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45976.178146296297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45976.178146296297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45976.178146296297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45976.178146296297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45976.178146296297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45976.178146296297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45976.178146296297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45976.178146296297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45976.178146296297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45976.178146296297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45976.178146296297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45976.178146296297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45976.178146296297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45976.178146296297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45976.178146296297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45976.178146296297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45976.178146296297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45976.178146296297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45976.178146296297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45976.178146296297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45976.178146296297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45976.178146296297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45976.178146296297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45976.178146296297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45976.178146296297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45976.178146296297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45976.178146296297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45976.178146296297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45976.178146296297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45976.178146296297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45976.178146296297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45976.178146296297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45976.178146296297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45976.178146296297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45976.178146296297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45976.178146296297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45976.178146296297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45976.178146296297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45976.178146296297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45976.178146296297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45976.178146296297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45976.178146296297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45976.178146296297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45976.178146296297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45976.178146296297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45976.178146296297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45976.178146296297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45976.178146296297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45976.178146296297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45976.178146296297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45976.178146296297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45976.178146296297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45976.178146296297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45976.178146296297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45976.178146296297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45976.178146296297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45976.178146296297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45976.178146296297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45976.178146296297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45976.178146296297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45976.178146296297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45976.178146296297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45976.178146296297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45976.178146296297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45976.178146296297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45976.178146296297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45976.178146296297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45976.178146296297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45976.178146296297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45976.178146296297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45976.178146296297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45976.178146296297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45976.178146296297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45976.178146296297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45976.178146296297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45976.178146296297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45976.178146296297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45976.178146296297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45976.178146296297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45976.178146296297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45976.178146296297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45976.178146296297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45976.178146296297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45976.178146296297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45976.178146296297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45976.178146296297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45976.178146296297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45976.178146296297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45976.178146296297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45976.178146296297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45976.178146296297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45976.178146296297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45976.178146296297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45976.178146296297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45976.178146296297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45976.178146296297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45976.178146296297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45976.178146296297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45976.178146296297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45976.178146296297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45976.178146296297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45976.178146296297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45976.178146296297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45976.178146296297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45976.178146296297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45976.178146296297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45976.178146296297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45976.178146296297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45976.178146296297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45976.178146296297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45976.178146296297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45976.178146296297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45976.178146296297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45976.178146296297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45976.178146296297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45976.178146296297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45976.178146296297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45976.178146296297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45976.178146296297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45976.178146296297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45976.178146296297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45976.178146296297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45976.178146296297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45976.178146296297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45976.178146296297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45976.178146296297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45976.178146296297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45976.178146296297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45976.178146296297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45976.178146296297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45976.178146296297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45976.178146296297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45976.178146296297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45976.178146296297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45976.178146296297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45976.178146296297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45976.178146296297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45976.178146296297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45976.178146296297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45976.178146296297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45976.178146296297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45976.178146296297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45976.178146296297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45976.178146296297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45976.178146296297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45976.178146296297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45976.178146296297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45976.178146296297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45976.178146296297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45976.178146296297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45976.178146296297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45976.178146296297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45976.178146296297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45976.178146296297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45976.178146296297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45976.178146296297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45976.178146296297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45976.178146296297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45976.178146296297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45976.178146296297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45976.178146296297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45976.178146296297</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45976.178146296297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45976.178146296297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45976.178146296297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45976.178146296297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45976.178146296297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45976.178146296297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45976.178146296297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45976.178146296297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45976.178146296297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45976.178146296297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45976.178146296297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45976.178146296297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45976.178146296297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45976.178146296297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45976.178146296297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45976.178146296297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45976.178146296297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45976.178146296297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45976.178146296297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45976.178146296297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45976.178146296297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45976.178146296297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45976.178146296297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45976.178146296297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45976.178146296297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45976.178146296297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45976.178146296297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45976.178146296297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45976.178146296297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45976.178146296297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45976.178146296297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45976.178146296297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45976.178146296297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45976.178146296297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45976.178146296297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45976.178146296297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45976.178146296297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45976.178146296297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45976.178146296297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45976.178146296297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45976.178146296297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45976.178146296297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45976.178146296297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45976.178146296297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45976.178146296297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45976.178146296297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45976.178146296297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45976.178146296297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45976.178146296297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45976.178146296297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45976.178146296297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45976.178146296297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45976.178146296297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45976.178146296297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45976.178146296297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45976.178146296297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45976.178146296297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45976.178146296297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45976.178146296297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45976.178146296297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45976.178146296297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45976.178146296297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45976.178146296297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45976.178146296297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45976.178146296297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45976.178146296297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45976.178146296297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45976.178146296297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45976.178146296297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45976.178146296297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45976.178146296297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45976.178146296297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45976.178146296297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45976.178146296297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45976.178146296297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45976.178146296297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45976.178146296297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45976.178146296297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45976.178146296297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45976.178146296297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45976.178146296297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45976.178146296297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45976.178146296297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45976.178146296297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45976.178146296297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45976.178146296297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45976.178146296297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45976.178146296297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45976.178146296297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45976.178146296297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45976.178146296297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45976.178146296297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45976.178146296297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45976.178146296297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45976.178146296297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45976.178146296297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45976.178146296297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45976.178146296297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45976.178146296297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45976.178146296297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45976.178146296297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45976.178146296297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45976.178146296297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45976.178146296297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45976.178146296297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45976.178146296297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45976.178146296297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45976.178146296297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45976.178146296297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45976.178146296297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45976.178146296297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45976.178146296297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45976.178146296297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45976.178146296297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45976.178146296297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45976.178146296297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45976.178146296297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45976.178146296297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45976.178146296297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45976.178146296297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45976.178146296297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45976.178146296297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2025-11-15T01:18:05Z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