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69" documentId="120_S{2AC9BD13-BADA-5192-A53E-5A8FF88502F6}" xr6:coauthVersionLast="47" xr6:coauthVersionMax="47" xr10:uidLastSave="{A35AA71C-4EF6-423A-84C2-7161772E89A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<sst xmlns="http://schemas.openxmlformats.org/spreadsheetml/2006/main" count="180296" uniqueCount="39129">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</sst>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308.5281124999965</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5.2695833328471053E-2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3.9559259254019707E-2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45971.476538425923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45971.476538425923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45971.476538425923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45971.476538425923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45971.476538425923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45971.476538425923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45971.476538425923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45971.476538425923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45971.476538425923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45971.476538425923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45971.476538425923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45971.476538425923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45971.476538425923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45971.476538425923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45971.476538425923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45971.476538425923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45971.476538425923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45971.476538425923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45971.476538425923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45971.476538425923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45971.476538425923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45971.476538425923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45971.476538425923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45971.476538425923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45971.476538425923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45971.476538425923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45971.476538425923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45971.476538425923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45971.476538425923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45971.476538425923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45971.476538425923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45971.476538425923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45971.476538425923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45971.476538425923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45971.476538425923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45971.476538425923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45971.476538425923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45971.476538425923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45971.476538425923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45971.476538425923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45971.476538425923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45971.476538425923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45971.476538425923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45971.476538425923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45971.476538425923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45971.476538425923</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45971.476538425923</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146.47670046296116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0.28810092592175351</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0.17045046295970678</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3" ca="1" si="1">IFERROR(NOW()-F6,"-")</f>
        <v>0.14679305555182509</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45971.476538425923</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45971.476538425923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45971.476538425923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45971.476538425923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45971.476538425923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45971.476538425923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45971.476538425923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45971.476538425923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45971.476538425923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45971.476538425923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45971.476538425923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45971.476538425923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45971.476538425923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45971.476538425923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45971.476538425923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45971.476538425923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45971.476538425923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45971.476538425923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45971.476538425923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45971.476538425923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45971.476538425923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45971.476538425923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45971.476538425923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45971.476538425923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45971.476538425923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45971.476538425923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45971.476538425923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ref="G34:G65" ca="1" si="2">IFERROR(NOW()-F34,"-")</f>
        <v>45971.476538425923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45971.476538425923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45971.476538425923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45971.476538425923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45971.476538425923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45971.476538425923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t="shared" ca="1" si="2"/>
        <v>45971.476538425923</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39115</v>
      </c>
      <c r="B2" s="61" t="str">
        <f>IFERROR(VLOOKUP(D2,DB!A:K,11,0),"")</f>
        <v>R3</v>
      </c>
      <c r="C2" s="18">
        <v>4</v>
      </c>
      <c r="D2" s="61" t="s">
        <v>22290</v>
      </c>
      <c r="E2" s="18" t="s">
        <v>39021</v>
      </c>
      <c r="F2" s="20">
        <v>45971.43922453704</v>
      </c>
      <c r="G2" s="21">
        <f ca="1">IFERROR(NOW()-F2,"-")</f>
        <v>3.7313888882636093E-2</v>
      </c>
      <c r="H2" s="22">
        <v>45971.430821759262</v>
      </c>
      <c r="I2" s="19" t="str">
        <f>IFERROR(VLOOKUP(D2,DB!A:F,6,0),"")</f>
        <v>SCECO</v>
      </c>
      <c r="J2" s="18" t="str">
        <f>IFERROR(VLOOKUP(D2,DB!A:G,7,0),"")</f>
        <v>In progress</v>
      </c>
      <c r="K2" s="45" t="s">
        <v>39116</v>
      </c>
      <c r="L2" s="23" t="str">
        <f>IFERROR(VLOOKUP(D2,DB!A:I,9,0),"")</f>
        <v>Latis</v>
      </c>
    </row>
    <row r="3" spans="1:13" ht="15" customHeight="1">
      <c r="A3" s="19"/>
      <c r="B3" s="61" t="str">
        <f>IFERROR(VLOOKUP(D3,DB!A:K,11,0),"")</f>
        <v/>
      </c>
      <c r="C3" s="18"/>
      <c r="D3" s="18"/>
      <c r="E3" s="18"/>
      <c r="F3" s="20"/>
      <c r="G3" s="21">
        <f ca="1">IFERROR(NOW()-F3,"-")</f>
        <v>45971.476538425923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45971.476538425923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45971.476538425923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45971.476538425923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45971.476538425923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45971.476538425923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45971.476538425923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45971.476538425923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45971.476538425923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45971.476538425923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45971.476538425923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45971.476538425923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45971.476538425923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45971.476538425923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45971.476538425923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45971.476538425923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45971.476538425923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45971.476538425923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45971.476538425923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45971.476538425923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45971.476538425923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45971.476538425923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45971.476538425923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45971.476538425923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45971.476538425923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45971.476538425923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45971.476538425923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45971.476538425923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45971.476538425923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45971.476538425923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45971.476538425923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45971.476538425923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45971.476538425923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45971.476538425923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45971.476538425923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45971.476538425923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45971.476538425923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45971.476538425923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45971.476538425923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45971.476538425923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45971.476538425923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45971.476538425923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45971.476538425923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45971.476538425923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45971.476538425923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45971.476538425923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45971.476538425923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45971.476538425923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45971.476538425923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45971.476538425923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45971.476538425923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45971.476538425923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45971.476538425923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45971.476538425923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45971.476538425923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45971.476538425923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45971.476538425923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45971.476538425923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45971.476538425923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45971.476538425923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45971.476538425923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45971.476538425923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45971.476538425923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45971.476538425923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45971.476538425923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45971.476538425923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45971.476538425923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45971.476538425923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45971.476538425923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45971.476538425923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45971.476538425923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45971.476538425923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45971.476538425923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45971.476538425923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45971.476538425923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45971.476538425923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45971.476538425923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45971.476538425923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45971.476538425923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45971.476538425923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45971.476538425923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45971.476538425923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45971.476538425923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45971.476538425923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45971.476538425923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45971.476538425923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45971.476538425923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45971.476538425923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45971.476538425923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45971.476538425923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45971.476538425923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45971.476538425923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45971.476538425923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45971.476538425923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45971.476538425923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45971.476538425923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45971.476538425923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45971.476538425923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45971.476538425923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45971.476538425923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45971.476538425923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45971.476538425923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45971.476538425923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45971.476538425923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45971.476538425923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45971.476538425923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45971.476538425923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45971.476538425923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45971.476538425923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45971.476538425923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45971.476538425923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45971.476538425923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45971.476538425923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45971.476538425923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45971.476538425923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45971.476538425923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45971.476538425923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45971.476538425923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45971.476538425923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45971.476538425923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45971.476538425923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45971.476538425923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45971.476538425923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45971.476538425923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45971.476538425923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45971.476538425923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45971.476538425923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45971.476538425923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45971.476538425923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45971.476538425923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45971.476538425923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45971.476538425923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45971.476538425923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45971.476538425923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45971.476538425923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45971.476538425923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45971.476538425923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45971.476538425923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45971.476538425923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45971.476538425923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45971.476538425923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45971.476538425923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45971.476538425923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45971.476538425923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45971.476538425923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45971.476538425923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45971.476538425923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45971.476538425923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45971.476538425923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45971.476538425923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45971.476538425923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45971.476538425923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45971.476538425923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45971.476538425923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45971.476538425923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45971.476538425923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45971.476538425923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45971.476538425923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45971.476538425923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45971.476538425923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45971.476538425923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45971.476538425923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45971.476538425923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45971.476538425923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45971.476538425923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45971.476538425923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45971.476538425923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45971.476538425923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45971.476538425923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45971.476538425923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45971.476538425923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45971.476538425923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45971.476538425923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45971.476538425923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45971.476538425923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45971.476538425923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45971.476538425923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45971.476538425923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45971.476538425923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45971.476538425923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45971.476538425923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45971.476538425923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45971.476538425923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45971.476538425923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45971.476538425923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45971.476538425923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45971.476538425923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45971.476538425923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45971.476538425923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45971.476538425923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45971.476538425923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45971.476538425923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45971.476538425923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45971.476538425923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45971.476538425923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45971.476538425923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45971.476538425923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45971.476538425923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45971.476538425923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45971.476538425923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45971.476538425923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45971.476538425923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45971.476538425923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45971.476538425923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45971.476538425923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45971.476538425923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45971.476538425923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45971.476538425923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45971.476538425923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45971.476538425923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45971.476538425923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45971.476538425923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45971.476538425923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45971.476538425923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45971.476538425923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45971.476538425923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45971.476538425923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45971.476538425923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45971.476538425923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45971.476538425923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45971.476538425923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45971.476538425923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45971.476538425923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45971.476538425923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45971.476538425923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45971.476538425923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45971.476538425923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45971.476538425923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45971.476538425923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45971.476538425923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45971.476538425923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45971.476538425923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45971.476538425923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45971.476538425923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45971.476538425923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45971.476538425923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45971.476538425923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45971.476538425923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45971.476538425923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45971.476538425923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45971.476538425923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45971.476538425923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45971.476538425923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45971.476538425923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45971.476538425923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45971.476538425923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45971.476538425923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45971.476538425923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45971.476538425923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45971.476538425923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45971.476538425923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45971.476538425923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45971.476538425923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45971.476538425923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45971.476538425923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45971.476538425923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45971.476538425923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45971.476538425923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45971.476538425923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45971.476538425923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45971.476538425923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45971.476538425923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45971.476538425923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45971.476538425923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45971.476538425923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45971.476538425923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45971.476538425923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45971.476538425923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45971.476538425923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45971.476538425923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45971.476538425923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45971.476538425923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45971.476538425923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45971.476538425923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45971.476538425923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45971.476538425923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45971.476538425923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45971.476538425923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45971.476538425923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45971.476538425923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45971.476538425923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45971.476538425923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45971.476538425923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45971.476538425923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45971.476538425923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45971.476538425923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45971.476538425923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45971.476538425923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45971.476538425923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45971.476538425923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45971.476538425923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45971.476538425923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45971.476538425923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45971.476538425923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45971.476538425923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45971.476538425923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45971.476538425923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45971.476538425923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45971.476538425923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45971.476538425923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45971.476538425923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45971.476538425923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45971.476538425923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45971.476538425923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45971.476538425923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45971.476538425923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45971.476538425923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45971.476538425923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45971.476538425923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45971.476538425923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45971.476538425923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45971.476538425923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45971.476538425923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45971.476538425923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45971.476538425923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45971.476538425923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45971.476538425923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45971.476538425923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45971.476538425923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45971.476538425923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45971.476538425923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45971.476538425923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45971.476538425923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45971.476538425923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45971.476538425923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45971.476538425923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45971.476538425923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45971.476538425923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45971.476538425923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45971.476538425923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45971.476538425923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45971.476538425923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45971.476538425923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45971.476538425923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45971.476538425923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45971.476538425923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45971.476538425923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45971.476538425923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45971.476538425923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45971.476538425923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45971.476538425923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45971.476538425923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45971.476538425923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45971.476538425923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45971.476538425923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45971.476538425923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45971.476538425923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45971.476538425923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45971.476538425923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45971.476538425923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45971.476538425923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45971.476538425923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45971.476538425923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45971.476538425923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45971.476538425923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45971.476538425923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45971.476538425923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45971.476538425923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45971.476538425923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45971.476538425923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45971.476538425923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45971.476538425923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45971.476538425923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45971.476538425923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45971.476538425923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45971.476538425923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45971.476538425923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45971.476538425923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45971.476538425923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45971.476538425923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45971.476538425923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45971.476538425923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45971.476538425923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45971.476538425923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45971.476538425923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45971.476538425923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45971.476538425923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45971.476538425923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45971.476538425923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45971.476538425923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45971.476538425923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45971.476538425923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45971.476538425923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45971.476538425923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45971.476538425923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45971.476538425923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45971.476538425923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45971.476538425923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45971.476538425923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45971.476538425923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45971.476538425923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45971.476538425923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45971.476538425923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45971.476538425923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45971.476538425923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45971.476538425923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45971.476538425923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45971.476538425923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45971.476538425923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45971.476538425923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45971.476538425923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45971.476538425923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45971.476538425923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45971.476538425923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45971.476538425923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45971.476538425923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45971.476538425923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45971.476538425923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45971.476538425923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45971.476538425923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45971.476538425923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45971.476538425923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45971.476538425923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45971.476538425923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45971.476538425923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45971.476538425923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45971.476538425923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45971.476538425923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45971.476538425923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45971.476538425923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45971.476538425923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45971.476538425923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45971.476538425923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45971.476538425923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45971.476538425923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45971.476538425923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45971.476538425923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45971.476538425923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45971.476538425923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45971.476538425923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45971.476538425923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45971.476538425923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45971.476538425923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45971.476538425923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45971.476538425923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45971.476538425923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45971.476538425923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45971.476538425923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45971.476538425923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45971.476538425923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45971.476538425923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45971.476538425923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45971.476538425923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45971.476538425923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45971.476538425923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45971.476538425923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45971.476538425923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45971.476538425923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45971.476538425923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45971.476538425923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45971.476538425923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45971.476538425923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45971.476538425923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45971.476538425923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45971.476538425923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45971.476538425923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45971.476538425923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45971.476538425923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45971.476538425923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45971.476538425923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45971.476538425923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45971.476538425923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45971.476538425923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45971.476538425923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45971.476538425923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45971.476538425923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45971.476538425923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45971.476538425923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45971.476538425923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45971.476538425923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45971.476538425923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45971.476538425923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45971.476538425923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45971.476538425923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45971.476538425923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45971.476538425923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45971.476538425923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45971.476538425923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45971.476538425923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45971.476538425923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45971.476538425923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45971.476538425923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45971.476538425923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45971.476538425923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45971.476538425923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45971.476538425923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45971.476538425923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45971.476538425923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45971.476538425923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45971.476538425923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45971.476538425923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45971.476538425923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45971.476538425923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45971.476538425923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45971.476538425923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45971.476538425923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45971.476538425923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45971.476538425923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45971.476538425923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45971.476538425923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45971.476538425923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45971.476538425923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45971.476538425923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45971.476538425923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45971.476538425923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45971.476538425923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45971.476538425923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45971.476538425923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45971.476538425923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45971.476538425923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45971.476538425923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45971.476538425923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45971.476538425923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45971.476538425923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45971.476538425923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45971.476538425923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45971.476538425923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45971.476538425923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45971.476538425923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45971.476538425923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45971.476538425923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45971.476538425923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45971.476538425923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45971.476538425923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45971.476538425923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45971.476538425923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45971.476538425923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45971.476538425923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45971.476538425923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45971.476538425923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45971.476538425923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45971.476538425923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45971.476538425923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45971.476538425923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45971.476538425923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45971.476538425923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45971.476538425923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45971.476538425923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45971.476538425923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45971.476538425923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45971.476538425923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45971.476538425923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45971.476538425923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45971.476538425923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45971.476538425923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45971.476538425923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45971.476538425923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45971.476538425923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45971.476538425923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45971.476538425923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45971.476538425923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45971.476538425923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45971.476538425923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45971.476538425923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45971.476538425923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45971.476538425923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45971.476538425923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45971.476538425923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45971.476538425923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45971.476538425923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45971.476538425923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45971.476538425923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45971.476538425923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45971.476538425923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45971.476538425923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45971.476538425923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45971.476538425923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45971.476538425923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45971.476538425923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45971.476538425923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45971.476538425923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45971.476538425923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45971.476538425923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45971.476538425923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45971.476538425923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45971.476538425923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45971.476538425923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45971.476538425923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45971.476538425923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45971.476538425923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45971.476538425923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45971.476538425923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45971.476538425923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45971.476538425923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45971.476538425923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45971.476538425923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45971.476538425923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45971.476538425923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45971.476538425923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45971.476538425923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45971.476538425923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45971.476538425923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45971.476538425923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45971.476538425923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45971.476538425923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45971.476538425923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45971.476538425923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45971.476538425923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45971.476538425923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45971.476538425923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45971.476538425923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45971.476538425923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45971.476538425923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45971.476538425923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45971.476538425923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45971.476538425923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45971.476538425923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45971.476538425923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45971.476538425923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45971.476538425923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45971.476538425923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45971.476538425923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45971.476538425923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45971.476538425923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45971.476538425923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45971.476538425923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45971.476538425923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45971.476538425923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45971.476538425923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45971.476538425923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45971.476538425923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45971.476538425923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45971.476538425923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45971.476538425923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45971.476538425923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45971.476538425923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45971.476538425923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45971.476538425923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45971.476538425923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45971.476538425923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45971.476538425923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45971.476538425923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45971.476538425923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45971.476538425923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45971.476538425923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45971.476538425923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45971.476538425923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45971.476538425923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45971.476538425923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45971.476538425923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45971.476538425923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45971.476538425923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45971.476538425923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45971.476538425923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45971.476538425923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45971.476538425923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45971.476538425923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45971.476538425923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45971.476538425923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45971.476538425923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45971.476538425923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45971.476538425923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45971.476538425923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45971.476538425923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45971.476538425923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45971.476538425923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45971.476538425923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45971.476538425923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45971.476538425923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45971.476538425923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45971.476538425923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45971.476538425923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45971.476538425923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45971.476538425923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45971.476538425923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45971.476538425923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45971.476538425923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45971.476538425923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45971.476538425923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45971.476538425923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45971.476538425923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45971.476538425923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45971.476538425923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45971.476538425923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45971.476538425923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45971.476538425923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45971.476538425923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45971.476538425923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45971.476538425923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45971.476538425923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45971.476538425923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45971.476538425923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45971.476538425923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45971.476538425923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45971.476538425923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45971.476538425923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45971.476538425923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45971.476538425923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45971.476538425923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45971.476538425923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45971.476538425923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45971.476538425923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45971.476538425923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45971.476538425923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45971.476538425923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45971.476538425923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45971.476538425923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45971.476538425923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45971.476538425923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45971.476538425923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45971.476538425923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45971.476538425923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45971.476538425923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45971.476538425923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45971.476538425923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45971.476538425923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45971.476538425923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45971.476538425923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45971.476538425923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45971.476538425923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45971.476538425923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45971.476538425923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45971.476538425923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45971.476538425923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45971.476538425923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45971.476538425923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45971.476538425923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45971.476538425923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45971.476538425923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45971.476538425923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45971.476538425923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45971.476538425923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45971.476538425923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45971.476538425923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45971.476538425923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45971.476538425923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45971.476538425923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45971.476538425923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45971.476538425923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45971.476538425923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45971.476538425923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45971.476538425923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45971.476538425923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45971.476538425923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45971.476538425923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45971.476538425923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45971.476538425923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45971.476538425923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45971.476538425923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45971.476538425923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45971.476538425923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45971.476538425923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45971.476538425923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45971.476538425923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45971.476538425923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45971.476538425923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45971.476538425923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45971.476538425923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45971.476538425923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45971.476538425923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45971.476538425923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45971.476538425923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45971.476538425923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45971.476538425923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45971.476538425923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45971.476538425923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45971.476538425923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45971.476538425923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45971.476538425923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45971.476538425923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45971.476538425923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45971.476538425923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45971.476538425923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45971.476538425923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45971.476538425923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45971.476538425923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45971.476538425923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45971.476538425923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45971.476538425923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45971.476538425923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45971.476538425923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45971.476538425923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45971.476538425923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45971.476538425923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45971.476538425923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45971.476538425923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45971.476538425923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45971.476538425923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45971.476538425923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45971.476538425923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45971.476538425923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45971.476538425923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45971.476538425923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45971.476538425923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45971.476538425923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45971.476538425923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45971.476538425923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45971.476538425923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45971.476538425923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45971.476538425923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45971.476538425923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45971.476538425923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45971.476538425923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45971.476538425923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45971.476538425923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45971.476538425923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45971.476538425923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45971.476538425923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45971.476538425923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45971.476538425923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45971.476538425923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45971.476538425923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45971.476538425923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45971.476538425923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45971.476538425923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45971.476538425923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45971.476538425923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45971.476538425923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45971.476538425923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45971.476538425923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45971.476538425923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45971.476538425923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45971.476538425923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45971.476538425923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45971.476538425923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45971.476538425923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45971.476538425923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45971.476538425923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45971.476538425923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45971.476538425923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45971.476538425923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45971.476538425923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45971.476538425923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45971.476538425923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45971.476538425923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45971.476538425923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45971.476538425923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45971.476538425923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45971.476538425923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45971.476538425923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45971.476538425923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45971.476538425923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45971.476538425923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45971.476538425923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45971.476538425923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45971.476538425923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45971.476538425923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45971.476538425923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45971.476538425923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45971.476538425923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45971.476538425923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45971.476538425923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45971.476538425923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45971.476538425923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45971.476538425923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45971.476538425923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45971.476538425923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45971.476538425923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45971.476538425923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45971.476538425923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45971.476538425923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45971.476538425923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45971.476538425923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45971.476538425923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45971.476538425923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45971.476538425923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45971.476538425923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45971.476538425923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45971.476538425923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45971.476538425923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45971.476538425923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45971.476538425923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45971.476538425923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45971.476538425923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45971.476538425923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45971.476538425923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45971.476538425923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45971.476538425923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45971.476538425923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45971.476538425923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45971.476538425923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45971.476538425923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45971.476538425923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45971.476538425923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45971.476538425923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45971.476538425923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45971.476538425923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45971.476538425923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45971.476538425923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45971.476538425923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45971.476538425923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45971.476538425923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45971.476538425923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45971.476538425923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45971.476538425923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45971.476538425923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45971.476538425923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45971.476538425923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45971.476538425923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45971.476538425923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45971.476538425923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45971.476538425923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45971.476538425923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45971.476538425923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45971.476538425923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45971.476538425923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45971.476538425923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45971.476538425923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45971.476538425923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45971.476538425923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45971.476538425923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45971.476538425923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45971.476538425923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45971.476538425923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45971.476538425923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45971.476538425923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45971.476538425923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45971.476538425923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45971.476538425923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45971.476538425923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45971.476538425923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45971.476538425923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45971.476538425923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45971.476538425923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45971.476538425923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45971.476538425923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45971.476538425923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45971.476538425923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45971.476538425923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45971.476538425923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45971.476538425923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45971.476538425923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45971.476538425923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45971.476538425923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45971.476538425923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45971.476538425923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45971.476538425923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45971.476538425923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45971.476538425923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45971.476538425923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45971.476538425923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45971.476538425923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45971.476538425923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45971.476538425923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45971.476538425923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45971.476538425923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45971.476538425923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45971.476538425923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45971.476538425923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45971.476538425923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45971.476538425923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45971.476538425923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45971.476538425923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45971.476538425923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45971.476538425923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45971.476538425923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45971.476538425923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45971.476538425923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45971.476538425923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45971.476538425923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45971.476538425923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45971.476538425923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45971.476538425923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45971.476538425923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45971.476538425923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45971.476538425923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45971.476538425923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45971.476538425923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45971.476538425923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45971.476538425923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45971.476538425923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45971.476538425923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45971.476538425923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45971.476538425923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45971.476538425923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45971.476538425923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45971.476538425923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45971.476538425923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45971.476538425923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45971.476538425923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45971.476538425923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45971.476538425923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45971.476538425923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45971.476538425923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45971.476538425923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45971.476538425923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45971.476538425923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45971.476538425923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45971.476538425923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45971.476538425923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45971.476538425923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45971.476538425923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45971.476538425923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45971.476538425923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45971.476538425923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45971.476538425923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45971.476538425923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45971.476538425923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45971.476538425923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45971.476538425923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45971.476538425923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45971.476538425923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45971.476538425923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45971.476538425923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45971.476538425923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45971.476538425923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45971.476538425923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45971.476538425923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45971.476538425923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45971.476538425923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45971.476538425923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45971.476538425923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45971.476538425923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45971.476538425923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45971.476538425923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45971.476538425923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45971.476538425923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45971.476538425923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45971.476538425923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45971.476538425923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45971.476538425923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45971.476538425923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45971.476538425923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45971.476538425923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45971.476538425923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45971.476538425923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45971.476538425923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45971.476538425923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45971.476538425923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45971.476538425923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45971.476538425923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45971.476538425923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45971.476538425923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45971.476538425923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45971.476538425923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45971.476538425923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45971.476538425923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45971.476538425923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45971.476538425923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45971.476538425923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45971.476538425923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45971.476538425923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45971.476538425923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45971.476538425923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45971.476538425923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45971.476538425923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45971.476538425923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45971.476538425923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45971.476538425923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45971.476538425923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45971.476538425923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45971.476538425923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45971.476538425923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45971.476538425923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45971.476538425923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45971.476538425923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45971.476538425923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45971.476538425923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45971.476538425923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267.99582083332643</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2</v>
      </c>
      <c r="D3" s="92" t="s">
        <v>28742</v>
      </c>
      <c r="E3" s="95" t="s">
        <v>39021</v>
      </c>
      <c r="F3" s="96">
        <v>45971.446111111109</v>
      </c>
      <c r="G3" s="97">
        <f ca="1">IFERROR(NOW()-F3,"")</f>
        <v>3.0427314814005513E-2</v>
      </c>
      <c r="H3" s="96">
        <v>45971.431620370371</v>
      </c>
      <c r="I3" s="135" t="str">
        <f>IFERROR(VLOOKUP(D3,DB!A:F,6,0),"")</f>
        <v>SCECO</v>
      </c>
      <c r="J3" s="135" t="str">
        <f>IFERROR(VLOOKUP(D3,DB!A:G,7,0),"")</f>
        <v>Dead+Vandalized</v>
      </c>
      <c r="K3" s="98" t="s">
        <v>39120</v>
      </c>
      <c r="L3" s="92" t="str">
        <f>IFERROR(VLOOKUP(D3,DB!A:I,9,0),"")</f>
        <v>Latis</v>
      </c>
    </row>
    <row r="4" spans="1:16" ht="15" customHeight="1">
      <c r="A4" s="135"/>
      <c r="B4" s="135" t="str">
        <f>IFERROR(VLOOKUP(D4,DB!A:K,11,0),"")</f>
        <v/>
      </c>
      <c r="C4" s="94"/>
      <c r="D4" s="92"/>
      <c r="E4" s="95"/>
      <c r="F4" s="96"/>
      <c r="G4" s="97">
        <f ca="1">IFERROR(NOW()-F4,"")</f>
        <v>45971.476538425923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45971.476538425923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45971.476538425923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45971.476538425923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45971.476538425923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45971.476538425923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45971.476538425923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45971.476538425923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45971.476538425923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45971.476538425923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45971.476538425923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45971.476538425923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45971.476538425923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45971.476538425923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45971.476538425923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45971.476538425923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45971.476538425923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45971.476538425923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45971.476538425923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45971.476538425923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45971.476538425923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45971.476538425923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45971.476538425923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45971.476538425923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45971.476538425923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45971.476538425923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45971.476538425923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45971.476538425923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45971.476538425923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45971.476538425923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45971.476538425923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45971.476538425923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45971.476538425923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45971.476538425923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45971.476538425923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45971.476538425923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45971.476538425923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45971.476538425923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45971.476538425923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45971.476538425923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45971.476538425923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45971.476538425923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45971.476538425923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45971.476538425923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45971.476538425923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45971.476538425923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45971.476538425923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45971.476538425923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45971.476538425923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45971.476538425923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45971.476538425923</v>
      </c>
      <c r="H54" s="96"/>
      <c r="I54" s="135" t="str">
        <f>IFERROR(VLOOKUP(D54,DB!A:F,6,0),"")</f>
        <v/>
      </c>
      <c r="J54" s="135" t="str">
        <f>IFERROR(VLOOKUP(D54,DB!A:G,7,0),"")</f>
        <v/>
      </c>
      <c r="K54" s="98"/>
      <c r="L54" s="92" t="str">
        <f>IFERROR(VLOOKUP(D54,DB!A:I,9,0),"")</f>
        <v/>
      </c>
    </row>
    <row r="55" spans="1:12" ht="15" customHeight="1">
      <c r="A55" s="149"/>
      <c r="B55" s="149" t="str">
        <f>IFERROR(VLOOKUP(D55,DB!A:K,11,0),"")</f>
        <v/>
      </c>
      <c r="C55" s="150"/>
      <c r="D55" s="151"/>
      <c r="E55" s="152"/>
      <c r="F55" s="153"/>
      <c r="G55" s="97">
        <f ca="1">IFERROR(NOW()-F55,"")</f>
        <v>45971.476538425923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45971.476538425923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45971.476538425923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45971.476538425923</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45971.476538425923</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45971.476538425923</v>
      </c>
      <c r="H60" s="153"/>
      <c r="I60" s="149" t="str">
        <f>IFERROR(VLOOKUP(D60,DB!A:F,6,0),"")</f>
        <v/>
      </c>
      <c r="J60" s="149" t="str">
        <f>IFERROR(VLOOKUP(D60,DB!A:G,7,0),"")</f>
        <v/>
      </c>
      <c r="K60" s="154"/>
      <c r="L60" s="151" t="str">
        <f>IFERROR(VLOOKUP(D60,DB!A:I,9,0),"")</f>
        <v/>
      </c>
    </row>
    <row r="61" spans="1:12" ht="15" customHeight="1">
      <c r="A61" s="149"/>
      <c r="B61" s="149" t="str">
        <f>IFERROR(VLOOKUP(D61,DB!A:K,11,0),"")</f>
        <v/>
      </c>
      <c r="C61" s="150"/>
      <c r="D61" s="151"/>
      <c r="E61" s="152"/>
      <c r="F61" s="153"/>
      <c r="G61" s="97">
        <f ca="1">IFERROR(NOW()-F61,"")</f>
        <v>45971.476538425923</v>
      </c>
      <c r="H61" s="153"/>
      <c r="I61" s="149" t="str">
        <f>IFERROR(VLOOKUP(D61,DB!A:F,6,0),"")</f>
        <v/>
      </c>
      <c r="J61" s="149" t="str">
        <f>IFERROR(VLOOKUP(D61,DB!A:G,7,0),"")</f>
        <v/>
      </c>
      <c r="K61" s="154"/>
      <c r="L61" s="151"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79.644478240734315</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45.28766111110599</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G43" ca="1" si="1">IFERROR(NOW()-F4,"")</f>
        <v>22.815427314810222</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45971.476538425923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45971.476538425923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45971.476538425923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45971.476538425923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45971.476538425923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45971.476538425923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45971.476538425923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45971.476538425923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45971.476538425923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45971.476538425923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45971.476538425923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45971.476538425923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45971.476538425923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45971.476538425923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45971.476538425923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45971.476538425923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45971.476538425923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45971.476538425923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45971.476538425923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45971.476538425923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45971.476538425923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45971.476538425923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45971.476538425923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45971.476538425923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45971.476538425923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45971.476538425923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45971.476538425923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45971.476538425923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45971.476538425923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45971.476538425923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45971.476538425923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45971.476538425923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45971.476538425923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45971.476538425923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45971.476538425923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45971.476538425923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45971.476538425923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45971.476538425923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45971.476538425923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45971.476538425923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45971.476538425923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45971.476538425923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45971.476538425923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45971.476538425923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45971.476538425923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45971.476538425923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45971.476538425923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45971.476538425923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45971.476538425923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45971.476538425923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45971.476538425923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45971.476538425923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45971.476538425923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45971.476538425923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45971.476538425923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45971.476538425923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45971.476538425923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45971.476538425923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45971.476538425923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45971.476538425923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45971.476538425923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45971.476538425923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45971.476538425923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45971.476538425923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45971.476538425923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45971.476538425923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45971.476538425923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45971.476538425923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45971.476538425923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45971.476538425923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45971.476538425923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45971.476538425923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45971.476538425923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45971.476538425923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45971.476538425923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45971.476538425923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45971.476538425923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45971.476538425923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45971.476538425923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45971.476538425923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45971.476538425923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45971.476538425923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45971.476538425923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45971.476538425923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45971.476538425923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45971.476538425923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45971.476538425923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45971.476538425923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45971.476538425923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45971.476538425923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45971.476538425923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45971.476538425923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45971.476538425923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45971.476538425923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45971.476538425923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45971.476538425923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45971.476538425923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45971.476538425923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45971.476538425923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45971.476538425923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45971.476538425923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45971.476538425923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45971.476538425923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45971.476538425923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45971.476538425923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45971.476538425923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45971.476538425923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45971.476538425923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45971.476538425923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45971.476538425923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45971.476538425923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45971.476538425923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45971.476538425923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45971.476538425923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45971.476538425923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45971.476538425923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45971.476538425923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45971.476538425923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45971.476538425923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45971.476538425923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45971.476538425923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45971.476538425923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45971.476538425923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45971.476538425923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45971.476538425923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45971.476538425923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45971.476538425923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45971.476538425923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45971.476538425923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45971.476538425923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45971.476538425923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45971.476538425923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45971.476538425923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45971.476538425923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45971.476538425923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45971.476538425923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45971.476538425923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45971.476538425923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45971.476538425923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45971.476538425923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45971.476538425923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45971.476538425923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45971.476538425923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45971.476538425923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45971.476538425923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45971.476538425923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45971.476538425923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45971.476538425923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45971.476538425923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45971.476538425923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45971.476538425923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45971.476538425923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45971.476538425923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45971.476538425923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45971.476538425923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45971.476538425923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45971.476538425923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45971.476538425923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45971.476538425923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45971.476538425923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45971.476538425923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45971.476538425923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45971.476538425923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45971.476538425923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45971.476538425923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45971.476538425923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45971.476538425923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45971.476538425923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45971.476538425923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45971.476538425923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45971.476538425923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45971.476538425923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45971.476538425923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45971.476538425923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45971.476538425923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45971.476538425923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45971.476538425923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45971.476538425923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45971.476538425923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45971.476538425923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45971.476538425923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45971.476538425923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45971.476538425923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45971.476538425923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45971.476538425923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45971.476538425923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45971.476538425923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45971.476538425923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45971.476538425923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45971.476538425923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45971.476538425923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45971.476538425923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45971.476538425923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45971.476538425923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45971.476538425923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45971.476538425923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45971.476538425923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45971.476538425923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45971.476538425923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45971.476538425923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45971.476538425923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45971.476538425923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45971.476538425923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45971.476538425923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45971.476538425923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45971.476538425923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45971.476538425923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45971.476538425923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45971.476538425923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45971.476538425923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45971.476538425923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45971.476538425923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45971.476538425923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45971.476538425923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45971.476538425923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45971.476538425923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45971.476538425923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45971.476538425923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45971.476538425923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45971.476538425923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45971.476538425923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45971.476538425923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45971.476538425923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45971.476538425923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45971.476538425923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45971.476538425923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45971.476538425923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45971.476538425923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45971.476538425923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45971.476538425923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45971.476538425923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45971.476538425923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45971.476538425923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45971.476538425923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45971.476538425923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45971.476538425923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45971.476538425923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45971.476538425923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45971.476538425923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45971.476538425923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45971.476538425923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45971.476538425923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45971.476538425923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45971.476538425923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45971.476538425923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45971.476538425923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45971.476538425923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45971.476538425923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45971.476538425923</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45971.476538425923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45971.476538425923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45971.476538425923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45971.476538425923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45971.476538425923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45971.476538425923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45971.476538425923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45971.476538425923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45971.476538425923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45971.476538425923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45971.476538425923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45971.476538425923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45971.476538425923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45971.476538425923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45971.476538425923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45971.476538425923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45971.476538425923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45971.476538425923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45971.476538425923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45971.476538425923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45971.476538425923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45971.476538425923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45971.476538425923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45971.476538425923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45971.476538425923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45971.476538425923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45971.476538425923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45971.476538425923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45971.476538425923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45971.476538425923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45971.476538425923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45971.476538425923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45971.476538425923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45971.476538425923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45971.476538425923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45971.476538425923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45971.476538425923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45971.476538425923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45971.476538425923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45971.476538425923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45971.476538425923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45971.476538425923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45971.476538425923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45971.476538425923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45971.476538425923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45971.476538425923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45971.476538425923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45971.476538425923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45971.476538425923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45971.476538425923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45971.476538425923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45971.476538425923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45971.476538425923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45971.476538425923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45971.476538425923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45971.476538425923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45971.476538425923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45971.476538425923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45971.476538425923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45971.476538425923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45971.476538425923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45971.476538425923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45971.476538425923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45971.476538425923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45971.476538425923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45971.476538425923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45971.476538425923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45971.476538425923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45971.476538425923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45971.476538425923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45971.476538425923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45971.476538425923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45971.476538425923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45971.476538425923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45971.476538425923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45971.476538425923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45971.476538425923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45971.476538425923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45971.476538425923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45971.476538425923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45971.476538425923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45971.476538425923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45971.476538425923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45971.476538425923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45971.476538425923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45971.476538425923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45971.476538425923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45971.476538425923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45971.476538425923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45971.476538425923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45971.476538425923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45971.476538425923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45971.476538425923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45971.476538425923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45971.476538425923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45971.476538425923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45971.476538425923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45971.476538425923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45971.476538425923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45971.476538425923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45971.476538425923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45971.476538425923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45971.476538425923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45971.476538425923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45971.476538425923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45971.476538425923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45971.476538425923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45971.476538425923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45971.476538425923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45971.476538425923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45971.476538425923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45971.476538425923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45971.476538425923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45971.476538425923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45971.476538425923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45971.476538425923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45971.476538425923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45971.476538425923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45971.476538425923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45971.476538425923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45971.476538425923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45971.476538425923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45971.476538425923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45971.476538425923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45971.476538425923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45971.476538425923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45971.476538425923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45971.476538425923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45971.476538425923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45971.476538425923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45971.476538425923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45971.476538425923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45971.476538425923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45971.476538425923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45971.476538425923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45971.476538425923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45971.476538425923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45971.476538425923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45971.476538425923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45971.476538425923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45971.476538425923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45971.476538425923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45971.476538425923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45971.476538425923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45971.476538425923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45971.476538425923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45971.476538425923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45971.476538425923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45971.476538425923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45971.476538425923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45971.476538425923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45971.476538425923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45971.476538425923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45971.476538425923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45971.476538425923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45971.476538425923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45971.476538425923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45971.476538425923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45971.476538425923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45971.476538425923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45971.476538425923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45971.476538425923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45971.476538425923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45971.476538425923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45971.476538425923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45971.476538425923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45971.476538425923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45971.476538425923</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2025-11-10T08:28:11Z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