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557" documentId="13_ncr:1_{F6CB121F-512D-4AA6-A0C1-0FB36C537598}" xr6:coauthVersionLast="47" xr6:coauthVersionMax="47" xr10:uidLastSave="{BC357400-6322-4F1A-9F26-D659E3E3D51C}"/>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L35" i="6"/>
  <c r="J35" i="6"/>
  <c r="I35" i="6"/>
  <c r="G35" i="6"/>
  <c r="B35" i="6"/>
  <c r="L34" i="6"/>
  <c r="J34" i="6"/>
  <c r="I34" i="6"/>
  <c r="G34" i="6"/>
  <c r="B34" i="6"/>
  <c r="L33" i="6"/>
  <c r="J33" i="6"/>
  <c r="I33" i="6"/>
  <c r="G33" i="6"/>
  <c r="B33" i="6"/>
  <c r="L32" i="6"/>
  <c r="J32" i="6"/>
  <c r="I32" i="6"/>
  <c r="G32" i="6"/>
  <c r="B32" i="6"/>
  <c r="L31" i="6"/>
  <c r="J31" i="6"/>
  <c r="I31" i="6"/>
  <c r="G31" i="6"/>
  <c r="B31" i="6"/>
  <c r="L30" i="6"/>
  <c r="J30" i="6"/>
  <c r="I30" i="6"/>
  <c r="G30" i="6"/>
  <c r="B30" i="6"/>
  <c r="L29" i="6"/>
  <c r="J29" i="6"/>
  <c r="I29" i="6"/>
  <c r="G29" i="6"/>
  <c r="B29" i="6"/>
  <c r="L28" i="6"/>
  <c r="J28" i="6"/>
  <c r="I28" i="6"/>
  <c r="G28" i="6"/>
  <c r="B28" i="6"/>
  <c r="L27" i="6"/>
  <c r="J27" i="6"/>
  <c r="I27" i="6"/>
  <c r="G27" i="6"/>
  <c r="B27" i="6"/>
  <c r="L26" i="6"/>
  <c r="J26" i="6"/>
  <c r="I26" i="6"/>
  <c r="G26" i="6"/>
  <c r="B26" i="6"/>
  <c r="L25" i="6"/>
  <c r="J25" i="6"/>
  <c r="I25" i="6"/>
  <c r="G25" i="6"/>
  <c r="B25" i="6"/>
  <c r="L24" i="6"/>
  <c r="J24" i="6"/>
  <c r="I24" i="6"/>
  <c r="G24" i="6"/>
  <c r="B24" i="6"/>
  <c r="L23" i="6"/>
  <c r="J23" i="6"/>
  <c r="I23" i="6"/>
  <c r="G23" i="6"/>
  <c r="B23" i="6"/>
  <c r="L22" i="6"/>
  <c r="J22" i="6"/>
  <c r="I22" i="6"/>
  <c r="G22" i="6"/>
  <c r="B22" i="6"/>
  <c r="L21" i="6"/>
  <c r="J21" i="6"/>
  <c r="I21" i="6"/>
  <c r="G21" i="6"/>
  <c r="B21" i="6"/>
  <c r="L20" i="6"/>
  <c r="J20" i="6"/>
  <c r="I20" i="6"/>
  <c r="G20" i="6"/>
  <c r="B20" i="6"/>
  <c r="L19" i="6"/>
  <c r="J19" i="6"/>
  <c r="I19" i="6"/>
  <c r="G19" i="6"/>
  <c r="B19" i="6"/>
  <c r="L18" i="6"/>
  <c r="J18" i="6"/>
  <c r="I18" i="6"/>
  <c r="G18" i="6"/>
  <c r="B18" i="6"/>
  <c r="L17" i="6"/>
  <c r="J17" i="6"/>
  <c r="I17" i="6"/>
  <c r="G17" i="6"/>
  <c r="B17" i="6"/>
  <c r="L16" i="6"/>
  <c r="J16" i="6"/>
  <c r="I16" i="6"/>
  <c r="G16" i="6"/>
  <c r="B16" i="6"/>
  <c r="B4" i="4"/>
  <c r="G2" i="6"/>
  <c r="G3" i="6"/>
  <c r="G4" i="6"/>
  <c r="G5" i="6"/>
  <c r="G6" i="6"/>
  <c r="G7" i="6"/>
  <c r="G8" i="6"/>
  <c r="G9" i="6"/>
  <c r="G10" i="6"/>
  <c r="G11" i="6"/>
  <c r="G12" i="6"/>
  <c r="G13" i="6"/>
  <c r="G14" i="6"/>
  <c r="G1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5" i="5"/>
  <c r="B6" i="5"/>
  <c r="B7" i="5"/>
  <c r="B8"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4" i="2"/>
  <c r="G4" i="2"/>
  <c r="I4" i="2"/>
  <c r="J4" i="2"/>
  <c r="L4" i="2"/>
  <c r="B5" i="2"/>
  <c r="G5" i="2"/>
  <c r="I5" i="2"/>
  <c r="J5" i="2"/>
  <c r="L5" i="2"/>
  <c r="I15" i="6"/>
  <c r="I14" i="6"/>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B14" i="6"/>
  <c r="J14" i="6"/>
  <c r="L14" i="6"/>
  <c r="B15" i="6"/>
  <c r="J15" i="6"/>
  <c r="L15" i="6"/>
  <c r="G5" i="5"/>
  <c r="I5" i="5"/>
  <c r="J5" i="5"/>
  <c r="L5" i="5"/>
  <c r="G6" i="5"/>
  <c r="I6" i="5"/>
  <c r="J6" i="5"/>
  <c r="L6"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alcChain>
</file>

<file path=xl/sharedStrings.xml><?xml version="1.0" encoding="utf-8"?>
<sst xmlns="http://schemas.openxmlformats.org/spreadsheetml/2006/main" count="180318" uniqueCount="39128">
  <si>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</si>
  <si>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</si>
  <si>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</si>
  <si>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</si>
  <si>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</si>
  <si>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</si>
  <si>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</si>
  <si>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</si>
  <si>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</si>
  <si>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</si>
  <si>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</si>
  <si>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</si>
  <si>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</si>
  <si>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</si>
  <si>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</si>
  <si>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</si>
  <si>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</si>
  <si>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</si>
  <si>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</si>
  <si>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</si>
  <si>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</si>
  <si>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</si>
  <si>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</si>
  <si>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</si>
  <si>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</si>
  <si>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</si>
  <si>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</si>
  <si>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</si>
  <si>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</si>
  <si>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</si>
  <si>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</si>
  <si>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</si>
  <si>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</si>
  <si>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</si>
  <si>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</si>
  <si>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</si>
  <si>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</si>
  <si>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</si>
  <si>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</si>
  <si>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</si>
  <si>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</si>
  <si>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</si>
  <si>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</si>
  <si>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</si>
  <si>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</si>
  <si>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</si>
  <si>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</si>
  <si>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</si>
  <si>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</si>
  <si>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</si>
  <si>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</si>
  <si>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</si>
  <si>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</si>
  <si>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</si>
  <si>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</si>
  <si>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</si>
  <si>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</si>
  <si>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</si>
  <si>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</si>
  <si>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</si>
  <si>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</si>
  <si>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</si>
  <si>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</si>
  <si>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</si>
  <si>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</si>
  <si>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</si>
  <si>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</si>
  <si>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</si>
  <si>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</si>
  <si>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</si>
  <si>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</si>
  <si>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</si>
  <si>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</si>
  <si>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</si>
  <si>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</si>
  <si>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</si>
  <si>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</si>
  <si>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</si>
  <si>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</si>
  <si>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</si>
  <si>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</si>
  <si>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</si>
  <si>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</si>
  <si>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</si>
  <si>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</si>
  <si>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</si>
  <si>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</si>
  <si>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</si>
  <si>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</si>
  <si>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</si>
  <si>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</si>
  <si>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</si>
  <si>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</si>
  <si>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</si>
  <si>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</si>
  <si>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</si>
  <si>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</si>
  <si>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</si>
  <si>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</si>
  <si>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</si>
  <si>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</si>
  <si>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</si>
  <si>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</si>
  <si>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</si>
  <si>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</si>
  <si>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</si>
  <si>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</si>
  <si>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</si>
  <si>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</si>
  <si>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</si>
  <si>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</si>
  <si>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</si>
  <si>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</si>
  <si>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</si>
  <si>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</si>
  <si>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</si>
  <si>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</si>
  <si>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</si>
  <si>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</si>
  <si>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</si>
  <si>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</si>
  <si>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</si>
  <si>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</si>
  <si>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</si>
  <si>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</si>
  <si>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</si>
  <si>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</si>
  <si>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</si>
  <si>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</si>
  <si>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</si>
  <si>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</si>
  <si>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</si>
  <si>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</si>
  <si>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</si>
  <si>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</si>
  <si>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</si>
  <si>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</si>
  <si>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</si>
  <si>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</si>
  <si>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</si>
  <si>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</si>
  <si>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</si>
  <si>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</si>
  <si>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</si>
  <si>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</si>
  <si>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</si>
  <si>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</si>
  <si>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</si>
  <si>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</si>
  <si>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</si>
  <si>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</si>
  <si>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</si>
  <si>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</si>
  <si>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</si>
  <si>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</si>
  <si>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</si>
  <si>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</si>
  <si>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</si>
  <si>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</si>
  <si>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</si>
  <si>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</si>
  <si>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</si>
  <si>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</si>
  <si>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</si>
  <si>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</si>
  <si>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</si>
  <si>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</si>
  <si>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</si>
  <si>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</si>
  <si>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</si>
  <si>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</si>
  <si>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</si>
  <si>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</si>
  <si>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</si>
  <si>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</si>
  <si>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</si>
  <si>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</si>
  <si>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</si>
  <si>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</si>
  <si>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</si>
  <si>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</si>
  <si>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</si>
  <si>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</si>
  <si>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</si>
  <si>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</si>
  <si>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</si>
  <si>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</si>
  <si>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</si>
  <si>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</si>
  <si>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</si>
  <si>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</si>
  <si>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</si>
  <si>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</si>
  <si>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</si>
  <si>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</si>
  <si>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</si>
  <si>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</si>
  <si>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</si>
  <si>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</si>
  <si>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</si>
  <si>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</si>
  <si>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</si>
  <si>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</si>
  <si>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</si>
  <si>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</si>
  <si>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</si>
  <si>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</si>
  <si>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</si>
  <si>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</si>
  <si>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</si>
  <si>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</si>
  <si>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</si>
  <si>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</si>
  <si>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</si>
  <si>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</si>
  <si>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</si>
  <si>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</si>
  <si>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</si>
  <si>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</si>
  <si>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</si>
  <si>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</si>
  <si>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</si>
  <si>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</si>
  <si>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</si>
  <si>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</si>
  <si>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</si>
  <si>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</si>
  <si>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</si>
  <si>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</si>
  <si>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</si>
  <si>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</si>
  <si>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</si>
  <si>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</si>
  <si>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</si>
  <si>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</si>
  <si>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</si>
  <si>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</si>
  <si>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</si>
  <si>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</si>
  <si>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</si>
  <si>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</si>
  <si>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</si>
  <si>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</si>
  <si>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</si>
  <si>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</si>
  <si>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</si>
  <si>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</si>
  <si>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</si>
  <si>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</si>
  <si>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</si>
  <si>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</si>
  <si>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</si>
  <si>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</si>
  <si>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</si>
  <si>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</si>
  <si>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</si>
  <si>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</si>
  <si>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</si>
  <si>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</si>
  <si>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</si>
  <si>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</si>
  <si>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</si>
  <si>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</si>
  <si>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</si>
  <si>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</si>
  <si>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</si>
  <si>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</si>
  <si>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</si>
  <si>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</si>
  <si>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</si>
  <si>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</si>
  <si>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</si>
  <si>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</si>
  <si>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</si>
  <si>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</si>
  <si>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</si>
  <si>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</si>
  <si>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</si>
  <si>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</si>
  <si>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</si>
  <si>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</si>
  <si>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</si>
  <si>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</si>
  <si>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</si>
  <si>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</si>
  <si>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</si>
  <si>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</si>
  <si>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</si>
  <si>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</si>
  <si>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</si>
  <si>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</si>
  <si>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</si>
  <si>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</si>
  <si>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</si>
  <si>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</si>
  <si>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</si>
  <si>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</si>
  <si>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</si>
  <si>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</si>
  <si>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</si>
  <si>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</si>
  <si>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</si>
  <si>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</si>
  <si>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</si>
  <si>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</si>
  <si>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</si>
  <si>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</si>
  <si>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</si>
  <si>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</si>
  <si>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</si>
  <si>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</si>
  <si>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</si>
  <si>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</si>
  <si>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</si>
  <si>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</si>
  <si>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</si>
  <si>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</si>
  <si>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</si>
  <si>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</si>
  <si>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</si>
  <si>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</si>
  <si>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</si>
  <si>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</si>
  <si>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</si>
  <si>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</si>
  <si>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</si>
  <si>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</si>
  <si>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</si>
  <si>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</si>
  <si>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</si>
  <si>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</si>
  <si>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</si>
  <si>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</si>
  <si>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</si>
  <si>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</si>
  <si>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</si>
  <si>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</si>
  <si>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</si>
  <si>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</si>
  <si>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</si>
  <si>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</si>
  <si>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</si>
  <si>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</si>
  <si>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</si>
  <si>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</si>
  <si>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</si>
  <si>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</si>
  <si>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</si>
  <si>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</si>
  <si>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</si>
  <si>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</si>
  <si>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</si>
  <si>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</si>
  <si>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</si>
  <si>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</si>
  <si>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</si>
  <si>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</si>
  <si>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</si>
  <si>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</si>
  <si>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</si>
  <si>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</si>
  <si>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</si>
  <si>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</si>
  <si>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</si>
  <si>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</si>
  <si>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</si>
  <si>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</si>
  <si>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</si>
  <si>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</si>
  <si>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</si>
  <si>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</si>
  <si>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</si>
  <si>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</si>
  <si>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</si>
  <si>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</si>
  <si>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</si>
  <si>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</si>
  <si>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</si>
  <si>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</si>
  <si>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</si>
  <si>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</si>
  <si>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</si>
  <si>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</si>
  <si>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</si>
  <si>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</si>
  <si>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</si>
  <si>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</si>
  <si>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</si>
  <si>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</si>
  <si>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</si>
  <si>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</si>
  <si>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</si>
  <si>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</si>
  <si>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</si>
  <si>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</si>
  <si>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</si>
  <si>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</si>
  <si>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</si>
  <si>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</si>
  <si>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</si>
  <si>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</si>
  <si>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</si>
  <si>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</si>
  <si>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</si>
  <si>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</si>
  <si>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</si>
  <si>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</si>
  <si>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</si>
  <si>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</si>
  <si>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</si>
  <si>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</si>
  <si>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</si>
  <si>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</si>
  <si>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</si>
  <si>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</si>
  <si>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</si>
  <si>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</si>
  <si>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</si>
  <si>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</si>
  <si>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</si>
  <si>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</si>
  <si>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</si>
  <si>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</si>
  <si>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</si>
  <si>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</si>
  <si>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</si>
  <si>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</si>
  <si>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</si>
  <si>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</si>
  <si>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</si>
  <si>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</si>
  <si>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</si>
  <si>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</si>
  <si>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</si>
  <si>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</si>
  <si>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</si>
  <si>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</si>
  <si>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</si>
  <si>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</si>
  <si>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</si>
  <si>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</si>
  <si>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</si>
  <si>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</si>
  <si>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</si>
  <si>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</si>
  <si>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</si>
  <si>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</si>
  <si>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</si>
  <si>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</si>
  <si>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</si>
  <si>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</si>
  <si>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</si>
  <si>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</si>
  <si>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</si>
  <si>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</si>
  <si>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</si>
  <si>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</si>
  <si>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</si>
  <si>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</si>
  <si>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</si>
  <si>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</si>
  <si>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</si>
  <si>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</si>
  <si>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</si>
  <si>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</si>
  <si>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</si>
  <si>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</si>
  <si>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</si>
  <si>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</si>
  <si>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</si>
  <si>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</si>
  <si>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</si>
  <si>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</si>
  <si>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</si>
  <si>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</si>
  <si>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</si>
  <si>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</si>
  <si>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</si>
  <si>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</si>
  <si>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</si>
  <si>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</si>
  <si>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</si>
  <si>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</si>
  <si>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</si>
  <si>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</si>
  <si>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</si>
  <si>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</si>
  <si>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</si>
  <si>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</si>
  <si>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</si>
  <si>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</si>
  <si>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</si>
  <si>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</si>
  <si>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</si>
  <si>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</si>
  <si>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</si>
  <si>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</si>
  <si>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</si>
  <si>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</si>
  <si>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</si>
  <si>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</si>
  <si>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</si>
  <si>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</si>
  <si>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</si>
  <si>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</si>
  <si>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</si>
  <si>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</si>
  <si>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</si>
  <si>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</si>
  <si>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</si>
  <si>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</si>
  <si>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</si>
  <si>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</si>
  <si>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</si>
  <si>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</si>
  <si>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</si>
  <si>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</si>
  <si>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</si>
  <si>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</si>
  <si>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</si>
  <si>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</si>
  <si>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</si>
  <si>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</si>
  <si>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</si>
  <si>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</si>
  <si>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</si>
  <si>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</si>
  <si>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</si>
  <si>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</si>
  <si>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</si>
  <si>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</si>
  <si>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</si>
  <si>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</si>
  <si>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</si>
  <si>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</si>
  <si>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</si>
  <si>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</si>
  <si>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</si>
  <si>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</si>
  <si>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</si>
  <si>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</si>
  <si>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</si>
  <si>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</si>
  <si>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</si>
  <si>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</si>
  <si>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</si>
  <si>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</si>
  <si>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</si>
  <si>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</si>
  <si>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</si>
  <si>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</si>
  <si>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</si>
  <si>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</si>
  <si>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</si>
  <si>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</si>
  <si>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</si>
  <si>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</si>
  <si>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</si>
  <si>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</si>
  <si>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</si>
  <si>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</si>
  <si>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</si>
  <si>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</si>
  <si>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</si>
  <si>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</si>
  <si>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</si>
  <si>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</si>
  <si>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</si>
  <si>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</si>
  <si>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</si>
  <si>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</si>
  <si>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</si>
  <si>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</si>
  <si>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</si>
  <si>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</si>
  <si>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</si>
  <si>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</si>
  <si>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</si>
  <si>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</si>
  <si>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</si>
  <si>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</si>
  <si>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</si>
  <si>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</si>
  <si>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</si>
  <si>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</si>
  <si>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</si>
  <si>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</si>
  <si>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</si>
  <si>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</si>
  <si>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</si>
  <si>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</si>
  <si>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</si>
  <si>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</si>
  <si>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</si>
  <si>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</si>
  <si>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</si>
  <si>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</si>
  <si>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</si>
  <si>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</si>
  <si>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</si>
  <si>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</si>
  <si>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</si>
  <si>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</si>
  <si>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</si>
  <si>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</si>
  <si>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</si>
  <si>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</si>
  <si>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</si>
  <si>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</si>
  <si>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</si>
  <si>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</si>
  <si>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</si>
  <si>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</si>
  <si>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</si>
  <si>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</si>
  <si>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</si>
  <si>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</si>
  <si>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</si>
  <si>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</si>
  <si>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</si>
  <si>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</si>
  <si>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</si>
  <si>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</si>
  <si>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</si>
  <si>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</si>
  <si>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</si>
  <si>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</si>
  <si>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</si>
  <si>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</si>
  <si>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</si>
  <si>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</si>
  <si>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</si>
  <si>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</si>
  <si>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</si>
  <si>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</si>
  <si>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</si>
  <si>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</si>
  <si>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</si>
  <si>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</si>
  <si>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</si>
  <si>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</si>
  <si>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</si>
  <si>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</si>
  <si>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</si>
  <si>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</si>
  <si>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</si>
  <si>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</si>
  <si>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</si>
  <si>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</si>
  <si>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</si>
  <si>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</si>
  <si>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</si>
  <si>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</si>
  <si>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</si>
  <si>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</si>
  <si>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</si>
  <si>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</si>
  <si>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</si>
  <si>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</si>
  <si>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</si>
  <si>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</si>
  <si>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</si>
  <si>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</si>
  <si>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</si>
  <si>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</si>
  <si>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</si>
  <si>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</si>
  <si>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</si>
  <si>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</si>
  <si>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</si>
  <si>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</si>
  <si>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</si>
  <si>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</si>
  <si>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</si>
  <si>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</si>
  <si>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</si>
  <si>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</si>
  <si>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</si>
  <si>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</si>
  <si>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</si>
  <si>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</si>
  <si>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</si>
  <si>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</si>
  <si>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</si>
  <si>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</si>
  <si>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</si>
  <si>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</si>
  <si>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</si>
  <si>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</si>
  <si>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</si>
  <si>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</si>
  <si>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</si>
  <si>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</si>
  <si>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</si>
  <si>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</si>
  <si>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</si>
  <si>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</si>
  <si>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</si>
  <si>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</si>
  <si>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</si>
  <si>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</si>
  <si>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</si>
  <si>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</si>
  <si>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</si>
  <si>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</si>
  <si>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</si>
  <si>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</si>
  <si>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</si>
  <si>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</si>
  <si>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</si>
  <si>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</si>
  <si>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</si>
  <si>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</si>
  <si>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</si>
  <si>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</si>
  <si>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</si>
  <si>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</si>
  <si>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</si>
  <si>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</si>
  <si>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</si>
  <si>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</si>
  <si>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</si>
  <si>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</si>
  <si>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</si>
  <si>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</si>
  <si>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</si>
  <si>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</si>
  <si>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</si>
  <si>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</si>
  <si>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</si>
  <si>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</si>
  <si>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</si>
  <si>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</si>
  <si>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</si>
  <si>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</si>
  <si>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</si>
  <si>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</si>
  <si>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</si>
  <si>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</si>
  <si>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</si>
  <si>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</si>
  <si>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</si>
  <si>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</si>
  <si>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</si>
  <si>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</si>
  <si>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</si>
  <si>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</si>
  <si>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</si>
  <si>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</si>
  <si>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</si>
  <si>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</si>
  <si>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</si>
  <si>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</si>
  <si>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</si>
  <si>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</si>
  <si>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</si>
  <si>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</si>
  <si>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</si>
  <si>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</si>
  <si>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</si>
  <si>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</si>
  <si>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</si>
  <si>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</si>
  <si>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</si>
  <si>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</si>
  <si>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</si>
  <si>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</si>
  <si>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</si>
  <si>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</si>
  <si>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</si>
  <si>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</si>
  <si>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</si>
  <si>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</si>
  <si>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</si>
  <si>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</si>
  <si>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</si>
  <si>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</si>
  <si>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</si>
  <si>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</si>
  <si>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</si>
  <si>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</si>
  <si>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</si>
  <si>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</si>
  <si>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</si>
  <si>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</si>
  <si>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</si>
  <si>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</si>
  <si>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</si>
  <si>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</si>
  <si>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</si>
  <si>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</si>
  <si>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</si>
  <si>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</si>
  <si>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</si>
  <si>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</si>
  <si>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</si>
  <si>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</si>
  <si>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</si>
  <si>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</si>
  <si>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</si>
  <si>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</si>
  <si>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</si>
  <si>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</si>
  <si>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</si>
  <si>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</si>
  <si>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</si>
  <si>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</si>
  <si>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</si>
  <si>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</si>
  <si>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</si>
  <si>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</si>
  <si>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</si>
  <si>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</si>
  <si>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</si>
  <si>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</si>
  <si>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</si>
  <si>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</si>
  <si>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</si>
  <si>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</si>
  <si>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</si>
  <si>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</si>
  <si>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</si>
  <si>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</si>
  <si>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</si>
  <si>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</si>
  <si>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</si>
  <si>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</si>
  <si>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</si>
  <si>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</si>
  <si>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</si>
  <si>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</si>
  <si>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</si>
  <si>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</si>
  <si>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</si>
  <si>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</si>
  <si>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</si>
  <si>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</si>
  <si>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</si>
  <si>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</si>
  <si>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</si>
  <si>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</si>
  <si>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</si>
  <si>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</si>
  <si>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</si>
  <si>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</si>
  <si>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</si>
  <si>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</si>
  <si>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</si>
  <si>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</si>
  <si>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</si>
  <si>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</si>
  <si>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</si>
  <si>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</si>
  <si>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</si>
  <si>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</si>
  <si>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</si>
  <si>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</si>
  <si>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</si>
  <si>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</si>
  <si>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</si>
  <si>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</si>
  <si>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</si>
  <si>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</si>
  <si>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</si>
  <si>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</si>
  <si>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</si>
  <si>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</si>
  <si>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</si>
  <si>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</si>
  <si>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</si>
  <si>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</si>
  <si>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</si>
  <si>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</si>
  <si>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</si>
  <si>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</si>
  <si>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</si>
  <si>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</si>
  <si>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</si>
  <si>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</si>
  <si>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</si>
  <si>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</si>
  <si>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</si>
  <si>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</si>
  <si>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</si>
  <si>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</si>
  <si>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</si>
  <si>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</si>
  <si>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</si>
  <si>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</si>
  <si>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</si>
  <si>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</si>
  <si>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</si>
  <si>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</si>
  <si>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</si>
  <si>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</si>
  <si>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</si>
  <si>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</si>
  <si>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</si>
  <si>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</si>
  <si>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</si>
  <si>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</si>
  <si>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</si>
  <si>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</si>
  <si>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</si>
  <si>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</si>
  <si>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</si>
  <si>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</si>
  <si>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</si>
  <si>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</si>
  <si>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</si>
  <si>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</si>
  <si>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</si>
  <si>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</si>
  <si>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</si>
  <si>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</si>
  <si>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</si>
  <si>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</si>
  <si>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</si>
  <si>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</si>
  <si>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</si>
  <si>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</si>
  <si>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</si>
  <si>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</si>
  <si>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</si>
  <si>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</si>
  <si>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</si>
  <si>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</si>
  <si>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</si>
  <si>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</si>
  <si>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</si>
  <si>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</si>
  <si>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</si>
  <si>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</si>
  <si>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</si>
  <si>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</si>
  <si>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</si>
  <si>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</si>
  <si>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</si>
  <si>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</si>
  <si>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</si>
  <si>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</si>
  <si>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</si>
  <si>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</si>
  <si>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</si>
  <si>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</si>
  <si>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</si>
  <si>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</si>
  <si>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</si>
  <si>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</si>
  <si>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</si>
  <si>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</si>
  <si>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</si>
  <si>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</si>
  <si>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</si>
  <si>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</si>
  <si>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</si>
  <si>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</si>
  <si>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</si>
  <si>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</si>
  <si>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</si>
  <si>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</si>
  <si>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</si>
  <si>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</si>
  <si>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</si>
  <si>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</si>
  <si>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</si>
  <si>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</si>
  <si>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</si>
  <si>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</si>
  <si>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</si>
  <si>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</si>
  <si>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</si>
  <si>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</si>
  <si>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</si>
  <si>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</si>
  <si>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</si>
  <si>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</si>
  <si>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</si>
  <si>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</si>
  <si>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</si>
  <si>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</si>
  <si>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</si>
  <si>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</si>
  <si>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</si>
  <si>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</si>
  <si>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</si>
  <si>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</si>
  <si>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</si>
  <si>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</si>
  <si>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</si>
  <si>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</si>
  <si>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</si>
  <si>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</si>
  <si>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</si>
  <si>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</si>
  <si>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</si>
  <si>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</si>
  <si>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</si>
  <si>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</si>
  <si>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</si>
  <si>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</si>
  <si>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</si>
  <si>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</si>
  <si>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</si>
  <si>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</si>
  <si>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</si>
  <si>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</si>
  <si>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</si>
  <si>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</si>
  <si>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</si>
  <si>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</si>
  <si>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</si>
  <si>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</si>
  <si>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</si>
  <si>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</si>
  <si>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</si>
  <si>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</si>
  <si>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</si>
  <si>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</si>
  <si>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</si>
  <si>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</si>
  <si>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</si>
  <si>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</si>
  <si>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</si>
  <si>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</si>
  <si>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</si>
  <si>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</si>
  <si>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</si>
  <si>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</si>
  <si>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</si>
  <si>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</si>
  <si>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</si>
  <si>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</si>
  <si>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</si>
  <si>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</si>
  <si>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</si>
  <si>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</si>
  <si>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</si>
  <si>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</si>
  <si>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</si>
  <si>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</si>
  <si>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</si>
  <si>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</si>
  <si>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</si>
  <si>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</si>
  <si>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</si>
  <si>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</si>
  <si>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</si>
  <si>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</si>
  <si>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</si>
  <si>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</si>
  <si>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</si>
  <si>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</si>
  <si>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</si>
  <si>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</si>
  <si>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</si>
  <si>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</si>
  <si>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</si>
  <si>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</si>
  <si>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</si>
  <si>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</si>
  <si>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</si>
  <si>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</si>
  <si>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</si>
  <si>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</si>
  <si>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</si>
  <si>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</si>
  <si>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</si>
  <si>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</si>
  <si>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</si>
  <si>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</si>
  <si>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</si>
  <si>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</si>
  <si>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</si>
  <si>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</si>
  <si>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</si>
  <si>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</si>
  <si>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</si>
  <si>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</si>
  <si>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</si>
  <si>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</si>
  <si>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</si>
  <si>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</si>
  <si>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</si>
  <si>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</si>
  <si>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</si>
  <si>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</si>
  <si>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</si>
  <si>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</si>
  <si>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</si>
  <si>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</si>
  <si>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</si>
  <si>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</si>
  <si>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</si>
  <si>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</si>
  <si>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</si>
  <si>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</si>
  <si>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</si>
  <si>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</si>
  <si>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</si>
  <si>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</si>
  <si>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</si>
  <si>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</si>
  <si>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</si>
  <si>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</si>
  <si>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</si>
  <si>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</si>
  <si>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</si>
  <si>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</si>
  <si>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</si>
  <si>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</si>
  <si>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</si>
  <si>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</si>
  <si>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</si>
  <si>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</si>
  <si>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</si>
  <si>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</si>
  <si>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</si>
  <si>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</si>
  <si>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</si>
  <si>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</si>
  <si>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</si>
  <si>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</si>
  <si>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</si>
  <si>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</si>
  <si>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</si>
  <si>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</si>
  <si>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</si>
  <si>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</si>
  <si>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</si>
  <si>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</si>
  <si>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</si>
  <si>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</si>
  <si>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</si>
  <si>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</si>
  <si>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</si>
  <si>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</si>
  <si>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</si>
  <si>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</si>
  <si>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</si>
  <si>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</si>
  <si>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</si>
  <si>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</si>
  <si>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</si>
  <si>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</si>
  <si>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</si>
  <si>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</si>
  <si>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</si>
  <si>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</si>
  <si>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</si>
  <si>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</si>
  <si>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</si>
  <si>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</si>
  <si>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</si>
  <si>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</si>
  <si>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</si>
  <si>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</si>
  <si>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</si>
  <si>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</si>
  <si>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</si>
  <si>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</si>
  <si>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</si>
  <si>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</si>
  <si>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</si>
  <si>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</si>
  <si>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</si>
  <si>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</si>
  <si>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</si>
  <si>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</si>
  <si>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</si>
  <si>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</si>
  <si>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</si>
  <si>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</si>
  <si>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</si>
  <si>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</si>
  <si>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</si>
  <si>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</si>
  <si>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</si>
  <si>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</si>
  <si>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</si>
  <si>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</si>
  <si>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</si>
  <si>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</si>
  <si>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</si>
  <si>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</si>
  <si>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</si>
  <si>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</si>
  <si>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</si>
  <si>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</si>
  <si>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</si>
  <si>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</si>
  <si>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</si>
  <si>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</si>
  <si>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</si>
  <si>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</si>
  <si>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</si>
  <si>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</si>
  <si>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</si>
  <si>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</si>
  <si>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</si>
  <si>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</si>
  <si>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</si>
  <si>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</si>
  <si>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</si>
  <si>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</si>
  <si>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</si>
  <si>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</si>
  <si>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</si>
  <si>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</si>
  <si>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</si>
  <si>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</si>
  <si>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</si>
  <si>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</si>
  <si>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</si>
  <si>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</si>
  <si>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</si>
  <si>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</si>
  <si>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</si>
  <si>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</si>
  <si>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</si>
  <si>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</si>
  <si>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</si>
  <si>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</si>
  <si>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</si>
  <si>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</si>
  <si>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</si>
  <si>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</si>
  <si>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</si>
  <si>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</si>
  <si>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</si>
  <si>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</si>
  <si>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</si>
  <si>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</si>
  <si>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</si>
  <si>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</si>
  <si>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</si>
  <si>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</si>
  <si>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</si>
  <si>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</si>
  <si>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</si>
  <si>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</si>
  <si>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</si>
  <si>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</si>
  <si>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</si>
  <si>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</si>
  <si>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</si>
  <si>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</si>
  <si>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</si>
  <si>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</si>
  <si>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</si>
  <si>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</si>
  <si>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</si>
  <si>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</si>
  <si>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</si>
  <si>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</si>
  <si>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</si>
  <si>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</si>
  <si>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</si>
  <si>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</si>
  <si>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</si>
  <si>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</si>
  <si>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</si>
  <si>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</si>
  <si>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</si>
  <si>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</si>
  <si>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</si>
  <si>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</si>
  <si>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</si>
  <si>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</si>
  <si>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</si>
  <si>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</si>
  <si>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</si>
  <si>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</si>
  <si>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</si>
  <si>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</si>
  <si>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</si>
  <si>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</si>
  <si>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</si>
  <si>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</si>
  <si>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</si>
  <si>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</si>
  <si>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</si>
  <si>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</si>
  <si>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</si>
  <si>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</si>
  <si>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</si>
  <si>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</si>
  <si>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</si>
  <si>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</si>
  <si>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</si>
  <si>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</si>
  <si>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</si>
  <si>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</si>
  <si>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</si>
  <si>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</si>
  <si>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</si>
  <si>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</si>
  <si>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</si>
  <si>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</si>
  <si>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</si>
  <si>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</si>
  <si>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</si>
  <si>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</si>
  <si>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</si>
  <si>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</si>
  <si>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</si>
  <si>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</si>
  <si>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</si>
  <si>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</si>
  <si>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</si>
  <si>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</si>
  <si>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</si>
  <si>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</si>
  <si>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</si>
  <si>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</si>
  <si>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</si>
  <si>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</si>
  <si>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</si>
  <si>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</si>
  <si>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</si>
  <si>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</si>
  <si>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</si>
  <si>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</si>
  <si>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</si>
  <si>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</si>
  <si>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</si>
  <si>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</si>
  <si>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</si>
  <si>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</si>
  <si>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</si>
  <si>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</si>
  <si>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</si>
  <si>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</si>
  <si>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</si>
  <si>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</si>
  <si>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</si>
  <si>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</si>
  <si>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</si>
  <si>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</si>
  <si>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</si>
  <si>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</si>
  <si>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</si>
  <si>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</si>
  <si>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</si>
  <si>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</si>
  <si>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</si>
  <si>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</si>
  <si>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</si>
  <si>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</si>
  <si>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</si>
  <si>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</si>
  <si>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</si>
  <si>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</si>
  <si>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</si>
  <si>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</si>
  <si>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</si>
  <si>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</si>
  <si>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</si>
  <si>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</si>
  <si>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</si>
  <si>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</si>
  <si>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</si>
  <si>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</si>
  <si>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</si>
  <si>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</si>
  <si>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</si>
  <si>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</si>
  <si>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</si>
  <si>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</si>
  <si>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</si>
  <si>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</si>
  <si>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</si>
  <si>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</si>
  <si>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</si>
  <si>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</si>
  <si>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</si>
  <si>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</si>
  <si>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</si>
  <si>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</si>
  <si>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</si>
  <si>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</si>
  <si>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</si>
  <si>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</si>
  <si>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</si>
  <si>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</si>
  <si>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</si>
  <si>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</si>
  <si>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</si>
  <si>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</si>
  <si>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</si>
  <si>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</si>
  <si>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</si>
  <si>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</si>
  <si>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</si>
  <si>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</si>
  <si>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</si>
  <si>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</si>
  <si>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</si>
  <si>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</si>
  <si>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</si>
  <si>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</si>
  <si>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</si>
  <si>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</si>
  <si>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</si>
  <si>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</si>
  <si>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</si>
  <si>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</si>
  <si>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</si>
  <si>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</si>
  <si>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</si>
  <si>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</si>
  <si>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</si>
  <si>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</si>
  <si>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</si>
  <si>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</si>
  <si>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</si>
  <si>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</si>
  <si>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</si>
  <si>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</si>
  <si>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</si>
  <si>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</si>
  <si>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</si>
  <si>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</si>
  <si>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</si>
  <si>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</si>
  <si>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</si>
  <si>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</si>
  <si>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</si>
  <si>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</si>
  <si>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</si>
  <si>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</si>
  <si>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</si>
  <si>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</si>
  <si>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</si>
  <si>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</si>
  <si>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</si>
  <si>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</si>
  <si>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</si>
  <si>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</si>
  <si>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</si>
  <si>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</si>
  <si>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</si>
  <si>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</si>
  <si>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</si>
  <si>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</si>
  <si>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</si>
  <si>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</si>
  <si>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</si>
  <si>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</si>
  <si>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</si>
  <si>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</si>
  <si>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</si>
  <si>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</si>
  <si>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</si>
  <si>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</si>
  <si>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</si>
  <si>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</si>
  <si>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</si>
  <si>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</si>
  <si>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</si>
  <si>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</si>
  <si>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</si>
  <si>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</si>
  <si>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</si>
  <si>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</si>
  <si>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</si>
  <si>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</si>
  <si>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</si>
  <si>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</si>
  <si>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</si>
  <si>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</si>
  <si>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</si>
  <si>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</si>
  <si>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</si>
  <si>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</si>
  <si>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</si>
  <si>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</si>
  <si>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</si>
  <si>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</si>
  <si>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</si>
  <si>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</si>
  <si>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</si>
  <si>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</si>
  <si>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</si>
  <si>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</si>
  <si>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</si>
  <si>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</si>
  <si>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</si>
  <si>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</si>
  <si>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</si>
  <si>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</si>
  <si>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</si>
  <si>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</si>
  <si>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</si>
  <si>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</si>
  <si>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</si>
  <si>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</si>
  <si>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</si>
  <si>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</si>
  <si>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</si>
  <si>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</si>
  <si>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</si>
  <si>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</si>
  <si>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</si>
  <si>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</si>
  <si>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</si>
  <si>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</si>
  <si>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</si>
  <si>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</si>
  <si>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</si>
  <si>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</si>
  <si>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</si>
  <si>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</si>
  <si>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</si>
  <si>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</si>
  <si>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</si>
  <si>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</si>
  <si>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</si>
  <si>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</si>
  <si>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</si>
  <si>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</si>
  <si>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</si>
  <si>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</si>
  <si>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</si>
  <si>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</si>
  <si>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</si>
  <si>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</si>
  <si>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</si>
  <si>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</si>
  <si>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</si>
  <si>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</si>
  <si>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</si>
  <si>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</si>
  <si>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</si>
  <si>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</si>
  <si>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</si>
  <si>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</si>
  <si>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</si>
  <si>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</si>
  <si>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</si>
  <si>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</si>
  <si>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</si>
  <si>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</si>
  <si>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</si>
  <si>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</si>
  <si>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</si>
  <si>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</si>
  <si>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</si>
  <si>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</si>
  <si>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</si>
  <si>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</si>
  <si>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</si>
  <si>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</si>
  <si>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</si>
  <si>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</si>
  <si>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</si>
  <si>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</si>
  <si>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</si>
  <si>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</si>
  <si>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</si>
  <si>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</si>
  <si>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</si>
  <si>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</si>
  <si>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</si>
  <si>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</si>
  <si>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</si>
  <si>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</si>
  <si>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</si>
  <si>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</si>
  <si>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</si>
  <si>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</si>
  <si>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</si>
  <si>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</si>
  <si>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</si>
  <si>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</si>
  <si>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</si>
  <si>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</si>
  <si>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</si>
  <si>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</si>
  <si>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</si>
  <si>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</si>
  <si>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</si>
  <si>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</si>
  <si>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</si>
  <si>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</si>
  <si>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</si>
  <si>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</si>
  <si>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</si>
  <si>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</si>
  <si>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</si>
  <si>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</si>
  <si>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</si>
  <si>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</si>
  <si>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</si>
  <si>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</si>
  <si>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</si>
  <si>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</si>
  <si>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</si>
  <si>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</si>
  <si>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</si>
  <si>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</si>
  <si>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</si>
  <si>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</si>
  <si>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</si>
  <si>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</si>
  <si>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</si>
  <si>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</si>
  <si>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</si>
  <si>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</si>
  <si>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</si>
  <si>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</si>
  <si>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</si>
  <si>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</si>
  <si>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</si>
  <si>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</si>
  <si>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</si>
  <si>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</si>
  <si>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</si>
  <si>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</si>
  <si>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</si>
  <si>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</si>
  <si>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</si>
  <si>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</si>
  <si>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</si>
  <si>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</si>
  <si>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</si>
  <si>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</si>
  <si>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</si>
  <si>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</si>
  <si>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</si>
  <si>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</si>
  <si>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</si>
  <si>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</si>
  <si>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</si>
  <si>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</si>
  <si>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</si>
  <si>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</si>
  <si>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</si>
  <si>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</si>
  <si>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</si>
  <si>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</si>
  <si>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</si>
  <si>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</si>
  <si>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</si>
  <si>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</si>
  <si>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</si>
  <si>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</si>
  <si>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</si>
  <si>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</si>
  <si>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</si>
  <si>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</si>
  <si>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</si>
  <si>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</si>
  <si>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</si>
  <si>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</si>
  <si>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</si>
  <si>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</si>
  <si>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</si>
  <si>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</si>
  <si>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</si>
  <si>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</si>
  <si>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</si>
  <si>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</si>
  <si>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</si>
  <si>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</si>
  <si>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</si>
  <si>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</si>
  <si>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</si>
  <si>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</si>
  <si>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</si>
  <si>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</si>
  <si>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</si>
  <si>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</si>
  <si>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</si>
  <si>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</si>
  <si>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</si>
  <si>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</si>
  <si>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</si>
  <si>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</si>
  <si>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</si>
  <si>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</si>
  <si>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</si>
  <si>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</si>
  <si>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</si>
  <si>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</si>
  <si>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</si>
  <si>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</si>
  <si>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</si>
  <si>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</si>
  <si>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</si>
  <si>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</si>
  <si>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</si>
  <si>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</si>
  <si>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</si>
  <si>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</si>
  <si>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</si>
  <si>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</si>
  <si>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</si>
  <si>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</si>
  <si>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</si>
  <si>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</si>
  <si>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</si>
  <si>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</si>
  <si>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</si>
  <si>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</si>
  <si>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</si>
  <si>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</si>
  <si>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</si>
  <si>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</si>
  <si>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</si>
  <si>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</si>
  <si>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</si>
  <si>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</si>
  <si>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</si>
  <si>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</si>
  <si>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</si>
  <si>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</si>
  <si>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</si>
  <si>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</si>
  <si>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</si>
  <si>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</si>
  <si>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</si>
  <si>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</si>
  <si>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</si>
  <si>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</si>
  <si>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</si>
  <si>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</si>
  <si>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</si>
  <si>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</si>
  <si>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</si>
  <si>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</si>
  <si>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</si>
  <si>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</si>
  <si>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</si>
  <si>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</si>
  <si>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</si>
  <si>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</si>
  <si>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</si>
  <si>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</si>
  <si>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</si>
  <si>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</si>
  <si>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</si>
  <si>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</si>
  <si>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</si>
  <si>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</si>
  <si>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</si>
  <si>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</si>
  <si>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</si>
  <si>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</si>
  <si>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</si>
  <si>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</si>
  <si>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</si>
  <si>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</si>
  <si>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</si>
  <si>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</si>
  <si>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</si>
  <si>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</si>
  <si>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</si>
  <si>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</si>
  <si>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</si>
  <si>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</si>
  <si>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</si>
  <si>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</si>
  <si>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</si>
  <si>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</si>
  <si>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</si>
  <si>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</si>
  <si>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</si>
  <si>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</si>
  <si>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</si>
  <si>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</si>
  <si>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</si>
  <si>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</si>
  <si>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</si>
  <si>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</si>
  <si>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</si>
  <si>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</si>
  <si>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</si>
  <si>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</si>
  <si>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</si>
  <si>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</si>
  <si>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</si>
  <si>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</si>
  <si>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</si>
  <si>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</si>
  <si>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</si>
  <si>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</si>
  <si>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</si>
  <si>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</si>
  <si>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</si>
  <si>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</si>
  <si>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</si>
  <si>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</si>
  <si>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</si>
  <si>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</si>
  <si>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</si>
  <si>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</si>
  <si>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</si>
  <si>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</si>
  <si>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</si>
  <si>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</si>
  <si>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</si>
  <si>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</si>
  <si>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</si>
  <si>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</si>
  <si>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</si>
  <si>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</si>
  <si>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</si>
  <si>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</si>
  <si>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</si>
  <si>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</si>
  <si>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</si>
  <si>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</si>
  <si>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</si>
  <si>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</si>
  <si>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</si>
  <si>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</si>
  <si>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</si>
  <si>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</si>
  <si>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</si>
  <si>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</si>
  <si>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</si>
  <si>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</si>
  <si>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</si>
  <si>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</si>
  <si>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</si>
  <si>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</si>
  <si>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</si>
  <si>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</si>
  <si>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</si>
  <si>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</si>
  <si>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</si>
  <si>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</si>
  <si>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</si>
  <si>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</si>
  <si>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</si>
  <si>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</si>
  <si>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</si>
  <si>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</si>
  <si>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</si>
  <si>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</si>
  <si>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</si>
  <si>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</si>
  <si>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</si>
  <si>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</si>
  <si>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</si>
  <si>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</si>
  <si>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</si>
  <si>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</si>
  <si>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</si>
  <si>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</si>
  <si>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</si>
  <si>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</si>
  <si>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</si>
  <si>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</si>
  <si>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</si>
  <si>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</si>
  <si>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</si>
  <si>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</si>
  <si>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</si>
  <si>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</si>
  <si>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</si>
  <si>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</si>
  <si>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</si>
  <si>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</si>
  <si>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</si>
  <si>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</si>
  <si>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</si>
  <si>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</si>
  <si>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</si>
  <si>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</si>
  <si>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</si>
  <si>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</si>
  <si>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</si>
  <si>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</si>
  <si>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</si>
  <si>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</si>
  <si>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</si>
  <si>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</si>
  <si>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</si>
  <si>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</si>
  <si>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</si>
  <si>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</si>
  <si>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</si>
  <si>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</si>
  <si>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</si>
  <si>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</si>
  <si>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</si>
  <si>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</si>
  <si>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</si>
  <si>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</si>
  <si>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</si>
  <si>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</si>
  <si>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</si>
  <si>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</si>
  <si>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</si>
  <si>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</si>
  <si>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</si>
  <si>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</si>
  <si>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</si>
  <si>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</si>
  <si>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</si>
  <si>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</si>
  <si>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</si>
  <si>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</si>
  <si>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</si>
  <si>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</si>
  <si>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</si>
  <si>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</si>
  <si>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</si>
  <si>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</si>
  <si>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</si>
  <si>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</si>
  <si>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</si>
  <si>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</si>
  <si>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</si>
  <si>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</si>
  <si>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</si>
  <si>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</si>
  <si>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</si>
  <si>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</si>
  <si>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</si>
  <si>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</si>
  <si>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</si>
  <si>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</si>
  <si>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</si>
  <si>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</si>
  <si>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</si>
  <si>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</si>
  <si>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</si>
  <si>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</si>
  <si>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</si>
  <si>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</si>
  <si>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</si>
  <si>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</si>
  <si>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</si>
  <si>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</si>
  <si>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</si>
  <si>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</si>
  <si>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</si>
  <si>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</si>
  <si>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</si>
  <si>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</si>
  <si>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</si>
  <si>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</si>
  <si>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</si>
  <si>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</si>
  <si>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</si>
  <si>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</si>
  <si>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</si>
  <si>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</si>
  <si>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</si>
  <si>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</si>
  <si>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</si>
  <si>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</si>
  <si>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</si>
  <si>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</si>
  <si>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</si>
  <si>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</si>
  <si>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</si>
  <si>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</si>
  <si>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</si>
  <si>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</si>
  <si>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</si>
  <si>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</si>
  <si>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</si>
  <si>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</si>
  <si>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</si>
  <si>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</si>
  <si>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</si>
  <si>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</si>
  <si>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</si>
  <si>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</si>
  <si>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</si>
  <si>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</si>
  <si>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</si>
  <si>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</si>
  <si>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</si>
  <si>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</si>
  <si>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</si>
  <si>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</si>
  <si>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</si>
  <si>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</si>
  <si>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</si>
  <si>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</si>
  <si>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</si>
  <si>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</si>
  <si>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</si>
  <si>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</si>
  <si>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</si>
  <si>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</si>
  <si>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</si>
  <si>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</si>
  <si>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</si>
  <si>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</si>
  <si>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</si>
  <si>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</si>
  <si>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</si>
  <si>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</si>
  <si>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</si>
  <si>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</si>
  <si>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</si>
  <si>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</si>
  <si>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</si>
  <si>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</si>
  <si>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</si>
  <si>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</si>
  <si>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</si>
  <si>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</si>
  <si>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</si>
  <si>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</si>
  <si>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</si>
  <si>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</si>
  <si>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</si>
  <si>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</si>
  <si>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</si>
  <si>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</si>
  <si>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</si>
  <si>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</si>
  <si>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</si>
  <si>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</si>
  <si>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</si>
  <si>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</si>
  <si>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</si>
  <si>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</si>
  <si>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</si>
  <si>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</si>
  <si>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</si>
  <si>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</si>
  <si>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</si>
  <si>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</si>
  <si>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</si>
  <si>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</si>
  <si>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</si>
  <si>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</si>
  <si>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</si>
  <si>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</si>
  <si>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</si>
  <si>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</si>
  <si>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</si>
  <si>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</si>
  <si>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</si>
  <si>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</si>
  <si>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</si>
  <si>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</si>
  <si>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</si>
  <si>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</si>
  <si>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</si>
  <si>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</si>
  <si>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</si>
  <si>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</si>
  <si>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</si>
  <si>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</si>
  <si>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</si>
  <si>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</si>
  <si>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</si>
  <si>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</si>
  <si>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</si>
  <si>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</si>
  <si>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</si>
  <si>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</si>
  <si>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</si>
  <si>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</si>
  <si>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</si>
  <si>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</si>
  <si>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</si>
  <si>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</si>
  <si>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</si>
  <si>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</si>
  <si>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</si>
  <si>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</si>
  <si>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</si>
  <si>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</si>
  <si>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</si>
  <si>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</si>
  <si>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</si>
  <si>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</si>
  <si>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</si>
  <si>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</si>
  <si>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</si>
  <si>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</si>
  <si>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</si>
  <si>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</si>
  <si>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</si>
  <si>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</si>
  <si>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</si>
  <si>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</si>
  <si>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</si>
  <si>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</si>
  <si>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</si>
  <si>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</si>
  <si>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</si>
  <si>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</si>
  <si>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</si>
  <si>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</si>
  <si>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</si>
  <si>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</si>
  <si>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</si>
  <si>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</si>
  <si>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</si>
  <si>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</si>
  <si>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</si>
  <si>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</si>
  <si>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</si>
  <si>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</si>
  <si>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</si>
  <si>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</si>
  <si>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</si>
  <si>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</si>
  <si>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</si>
  <si>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</si>
  <si>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</si>
  <si>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</si>
  <si>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</si>
  <si>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</si>
  <si>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</si>
  <si>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</si>
  <si>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</si>
  <si>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</si>
  <si>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</si>
  <si>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</si>
  <si>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</si>
  <si>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</si>
  <si>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</si>
  <si>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</si>
  <si>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</si>
  <si>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</si>
  <si>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</si>
  <si>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</si>
  <si>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</si>
  <si>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</si>
  <si>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</si>
  <si>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</si>
  <si>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</si>
  <si>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</si>
  <si>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</si>
  <si>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</si>
  <si>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</si>
  <si>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</si>
  <si>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</si>
  <si>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</si>
  <si>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</si>
  <si>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</si>
  <si>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</si>
  <si>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</si>
  <si>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</si>
  <si>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</si>
  <si>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</si>
  <si>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</si>
  <si>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</si>
  <si>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</si>
  <si>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</si>
  <si>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</si>
  <si>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</si>
  <si>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</si>
  <si>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</si>
  <si>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</si>
  <si>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</si>
  <si>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</si>
  <si>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</si>
  <si>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</si>
  <si>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</si>
  <si>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</si>
  <si>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</si>
  <si>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</si>
  <si>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</si>
  <si>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</si>
  <si>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</si>
  <si>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</si>
  <si>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</si>
  <si>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</si>
  <si>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</si>
  <si>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</si>
  <si>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</si>
  <si>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</si>
  <si>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</si>
  <si>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</si>
  <si>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</si>
  <si>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</si>
  <si>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</si>
  <si>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</si>
  <si>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</si>
  <si>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</si>
  <si>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</si>
  <si>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</si>
  <si>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</si>
  <si>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</si>
  <si>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</si>
  <si>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</si>
  <si>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</si>
  <si>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</si>
  <si>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</si>
  <si>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</si>
  <si>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</si>
  <si>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</si>
  <si>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</si>
  <si>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</si>
  <si>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</si>
  <si>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</si>
  <si>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</si>
  <si>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</si>
  <si>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</si>
  <si>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</si>
  <si>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</si>
  <si>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</si>
  <si>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</si>
  <si>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</si>
  <si>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</si>
  <si>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</si>
  <si>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</si>
  <si>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</si>
  <si>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</si>
  <si>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</si>
  <si>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</si>
  <si>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</si>
  <si>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</si>
  <si>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</si>
  <si>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</si>
  <si>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</si>
  <si>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</si>
  <si>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</si>
  <si>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</si>
  <si>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</si>
  <si>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</si>
  <si>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</si>
  <si>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</si>
  <si>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</si>
  <si>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</si>
  <si>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</si>
  <si>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</si>
  <si>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</si>
  <si>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</si>
  <si>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</si>
  <si>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</si>
  <si>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</si>
  <si>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</si>
  <si>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</si>
  <si>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</si>
  <si>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</si>
  <si>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</si>
  <si>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</si>
  <si>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</si>
  <si>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</si>
  <si>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</si>
  <si>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</si>
  <si>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</si>
  <si>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</si>
  <si>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</si>
  <si>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</si>
  <si>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</si>
  <si>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</si>
  <si>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</si>
  <si>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</si>
  <si>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</si>
  <si>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</si>
  <si>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</si>
  <si>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</si>
  <si>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</si>
  <si>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</si>
  <si>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</si>
  <si>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</si>
  <si>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</si>
  <si>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</si>
  <si>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</si>
  <si>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</si>
  <si>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</si>
  <si>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</si>
  <si>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</si>
  <si>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</si>
  <si>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</si>
  <si>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</si>
  <si>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</si>
  <si>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</si>
  <si>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</si>
  <si>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</si>
  <si>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</si>
  <si>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</si>
  <si>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</si>
  <si>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</si>
  <si>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</si>
  <si>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</si>
  <si>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</si>
  <si>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</si>
  <si>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</si>
  <si>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</si>
  <si>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</si>
  <si>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</si>
  <si>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</si>
  <si>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</si>
  <si>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</si>
  <si>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</si>
  <si>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</si>
  <si>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</si>
  <si>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</si>
  <si>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</si>
  <si>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</si>
  <si>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</si>
  <si>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</si>
  <si>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</si>
  <si>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</si>
  <si>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</si>
  <si>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</si>
  <si>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</si>
  <si>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</si>
  <si>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</si>
  <si>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</si>
  <si>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</si>
  <si>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</si>
  <si>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</si>
  <si>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</si>
  <si>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</si>
  <si>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</si>
  <si>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</si>
  <si>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</si>
  <si>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</si>
  <si>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</si>
  <si>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</si>
  <si>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</si>
  <si>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</si>
  <si>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</si>
  <si>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</si>
  <si>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</si>
  <si>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</si>
  <si>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</si>
  <si>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</si>
  <si>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</si>
  <si>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</si>
  <si>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</si>
  <si>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</si>
  <si>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</si>
  <si>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</si>
  <si>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</si>
  <si>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</si>
  <si>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</si>
  <si>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</si>
  <si>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</si>
  <si>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</si>
  <si>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</si>
  <si>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</si>
  <si>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</si>
  <si>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</si>
  <si>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</si>
  <si>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</si>
  <si>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</si>
  <si>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</si>
  <si>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</si>
  <si>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</si>
  <si>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</si>
  <si>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</si>
  <si>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</si>
  <si>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</si>
  <si>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</si>
  <si>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</si>
  <si>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</si>
  <si>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</si>
  <si>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</si>
  <si>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</si>
  <si>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</si>
  <si>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</si>
  <si>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</si>
  <si>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</si>
  <si>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</si>
  <si>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</si>
  <si>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</si>
  <si>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</si>
  <si>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</si>
  <si>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</si>
  <si>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</si>
  <si>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</si>
  <si>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</si>
  <si>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</si>
  <si>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</si>
  <si>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</si>
  <si>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</si>
  <si>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</si>
  <si>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</si>
  <si>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</si>
  <si>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</si>
  <si>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</si>
  <si>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</si>
  <si>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</si>
  <si>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</si>
  <si>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</si>
  <si>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</si>
  <si>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</si>
  <si>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</si>
  <si>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</si>
  <si>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</si>
  <si>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</si>
  <si>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</si>
  <si>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</si>
  <si>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</si>
  <si>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</si>
  <si>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</si>
  <si>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</si>
  <si>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</si>
  <si>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</si>
  <si>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</si>
  <si>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</si>
  <si>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</si>
  <si>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</si>
  <si>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</si>
  <si>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</si>
  <si>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</si>
  <si>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</si>
  <si>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</si>
  <si>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</si>
  <si>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</si>
  <si>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</si>
  <si>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</si>
  <si>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</si>
  <si>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</si>
  <si>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</si>
  <si>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</si>
  <si>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</si>
  <si>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</si>
  <si>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</si>
  <si>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</si>
  <si>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</si>
  <si>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</si>
  <si>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</si>
  <si>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</si>
  <si>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</si>
  <si>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</si>
  <si>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</si>
  <si>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</si>
  <si>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</si>
  <si>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</si>
  <si>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</si>
  <si>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</si>
  <si>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</si>
  <si>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</si>
  <si>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</si>
  <si>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</si>
  <si>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</si>
  <si>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</si>
  <si>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</si>
  <si>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</si>
  <si>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</si>
  <si>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</si>
  <si>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</si>
  <si>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</si>
  <si>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</si>
  <si>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</si>
  <si>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</si>
  <si>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</si>
  <si>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</si>
  <si>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</si>
  <si>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</si>
  <si>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</si>
  <si>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</si>
  <si>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</si>
  <si>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</si>
  <si>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</si>
  <si>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</si>
  <si>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</si>
  <si>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</si>
  <si>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</si>
  <si>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</si>
  <si>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</si>
  <si>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</si>
  <si>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</si>
  <si>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</si>
  <si>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</si>
  <si>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</si>
  <si>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</si>
  <si>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</si>
  <si>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</si>
  <si>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</si>
  <si>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</si>
  <si>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</si>
  <si>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</si>
  <si>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</si>
  <si>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</si>
  <si>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</si>
  <si>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</si>
  <si>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</si>
  <si>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</si>
  <si>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</si>
  <si>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</si>
  <si>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</si>
  <si>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</si>
  <si>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</si>
  <si>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</si>
  <si>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</si>
  <si>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</si>
  <si>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</si>
  <si>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</si>
  <si>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</si>
  <si>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</si>
  <si>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</si>
  <si>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</si>
  <si>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</si>
  <si>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</si>
  <si>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</si>
  <si>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</si>
  <si>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</si>
  <si>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</si>
  <si>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</si>
  <si>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</si>
  <si>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</si>
  <si>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</si>
  <si>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</si>
  <si>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</si>
  <si>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</si>
  <si>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</si>
  <si>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</si>
  <si>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</si>
  <si>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</si>
  <si>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</si>
  <si>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</si>
  <si>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</si>
  <si>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</si>
  <si>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</si>
  <si>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</si>
  <si>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</si>
  <si>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</si>
  <si>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</si>
  <si>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</si>
  <si>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</si>
  <si>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</si>
  <si>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</si>
  <si>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</si>
  <si>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</si>
  <si>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</si>
  <si>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</si>
  <si>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</si>
  <si>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</si>
  <si>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</si>
  <si>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</si>
  <si>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</si>
  <si>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</si>
  <si>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</si>
  <si>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</si>
  <si>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</si>
  <si>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</si>
  <si>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</si>
  <si>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</si>
  <si>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</si>
  <si>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</si>
  <si>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</si>
  <si>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</si>
  <si>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</si>
  <si>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</si>
  <si>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</si>
  <si>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</si>
  <si>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</si>
  <si>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</si>
  <si>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</si>
  <si>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</si>
  <si>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</si>
  <si>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</si>
  <si>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</si>
  <si>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</si>
  <si>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</si>
  <si>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</si>
  <si>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</si>
  <si>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</si>
  <si>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</si>
  <si>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</si>
  <si>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</si>
  <si>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</si>
  <si>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</si>
  <si>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</si>
  <si>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</si>
  <si>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</si>
  <si>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</si>
  <si>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</si>
  <si>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</si>
  <si>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</si>
  <si>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</si>
  <si>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</si>
  <si>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</si>
  <si>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</si>
  <si>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</si>
  <si>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</si>
  <si>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</si>
  <si>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</si>
  <si>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</si>
  <si>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</si>
  <si>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</si>
  <si>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</si>
  <si>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</si>
  <si>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</si>
  <si>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</si>
  <si>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</si>
  <si>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</si>
  <si>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</si>
  <si>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</si>
  <si>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</si>
  <si>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</si>
  <si>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</si>
  <si>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</si>
  <si>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</si>
  <si>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</si>
  <si>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</si>
  <si>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</si>
  <si>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</si>
  <si>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</si>
  <si>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</si>
  <si>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</si>
  <si>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</si>
  <si>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</si>
  <si>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</si>
  <si>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</si>
  <si>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</si>
  <si>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</si>
  <si>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</si>
  <si>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</si>
  <si>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</si>
  <si>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</si>
  <si>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</si>
  <si>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</si>
  <si>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</si>
  <si>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</si>
  <si>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</si>
  <si>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</si>
  <si>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</si>
  <si>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</si>
  <si>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</si>
  <si>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</si>
  <si>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</si>
  <si>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</si>
  <si>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</si>
  <si>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</si>
  <si>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</si>
  <si>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</si>
  <si>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</si>
  <si>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</si>
  <si>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</si>
  <si>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</si>
  <si>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</si>
  <si>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</si>
  <si>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</si>
  <si>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</si>
  <si>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</si>
  <si>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</si>
  <si>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</si>
  <si>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</si>
  <si>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</si>
  <si>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</si>
  <si>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</si>
  <si>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</si>
  <si>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</si>
  <si>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</si>
  <si>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</si>
  <si>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</si>
  <si>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</si>
  <si>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</si>
  <si>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</si>
  <si>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</si>
  <si>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</si>
  <si>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</si>
  <si>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</si>
  <si>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</si>
  <si>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</si>
  <si>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</si>
  <si>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</si>
  <si>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</si>
  <si>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</si>
  <si>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</si>
  <si>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</si>
  <si>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</si>
  <si>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</si>
  <si>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</si>
  <si>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</si>
  <si>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</si>
  <si>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</si>
  <si>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</si>
  <si>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</si>
  <si>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</si>
  <si>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</si>
  <si>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</si>
  <si>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</si>
  <si>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</si>
  <si>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</si>
  <si>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</si>
  <si>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</si>
  <si>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</si>
  <si>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</si>
  <si>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</si>
  <si>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</si>
  <si>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</si>
  <si>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</si>
  <si>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</si>
  <si>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</si>
  <si>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</si>
  <si>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</si>
  <si>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</si>
  <si>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</si>
  <si>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</si>
  <si>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</si>
  <si>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</si>
  <si>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</si>
  <si>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</si>
  <si>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</si>
  <si>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</si>
  <si>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</si>
  <si>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</si>
  <si>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</si>
  <si>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</si>
  <si>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</si>
  <si>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</si>
  <si>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</si>
  <si>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</si>
  <si>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</si>
  <si>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</si>
  <si>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</si>
  <si>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</si>
  <si>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</si>
  <si>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</si>
  <si>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</si>
  <si>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</si>
  <si>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</si>
  <si>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</si>
  <si>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</si>
  <si>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</si>
  <si>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</si>
  <si>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</si>
  <si>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</si>
  <si>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</si>
  <si>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</si>
  <si>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</si>
  <si>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</si>
  <si>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</si>
  <si>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</si>
  <si>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</si>
  <si>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</si>
  <si>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</si>
  <si>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</si>
  <si>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</si>
  <si>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</si>
  <si>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</si>
  <si>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</si>
  <si>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</si>
  <si>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</si>
  <si>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</si>
  <si>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</si>
  <si>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</si>
  <si>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</si>
  <si>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</si>
  <si>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</si>
  <si>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</si>
  <si>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</si>
  <si>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</si>
  <si>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</si>
  <si>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</si>
  <si>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</si>
  <si>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</si>
  <si>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</si>
  <si>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</si>
  <si>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</si>
  <si>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</si>
  <si>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</si>
  <si>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</si>
  <si>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</si>
  <si>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</si>
  <si>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</si>
  <si>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</si>
  <si>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</si>
  <si>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</si>
  <si>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</si>
  <si>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</si>
  <si>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</si>
  <si>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</si>
  <si>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</si>
  <si>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</si>
  <si>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</si>
  <si>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</si>
  <si>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</si>
  <si>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</si>
  <si>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</si>
  <si>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</si>
  <si>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</si>
  <si>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</si>
  <si>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</si>
  <si>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</si>
  <si>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</si>
  <si>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</si>
  <si>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</si>
  <si>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</si>
  <si>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</si>
  <si>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</si>
  <si>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</si>
  <si>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</si>
  <si>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</si>
  <si>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</si>
  <si>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</si>
  <si>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</si>
  <si>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</si>
  <si>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</si>
  <si>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</si>
  <si>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</si>
  <si>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</si>
  <si>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</si>
  <si>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</si>
  <si>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</si>
  <si>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</si>
  <si>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</si>
  <si>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</si>
  <si>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</si>
  <si>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</si>
  <si>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</si>
  <si>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</si>
  <si>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</si>
  <si>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</si>
  <si>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</si>
  <si>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</si>
  <si>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</si>
  <si>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</si>
  <si>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</si>
  <si>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</si>
  <si>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</si>
  <si>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</si>
  <si>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</si>
  <si>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</si>
  <si>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</si>
  <si>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</si>
  <si>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</si>
  <si>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</si>
  <si>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</si>
  <si>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</si>
  <si>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</si>
  <si>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</si>
  <si>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</si>
  <si>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</si>
  <si>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</si>
  <si>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</si>
  <si>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</si>
  <si>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</si>
  <si>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</si>
  <si>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</si>
  <si>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</si>
  <si>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</si>
  <si>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</si>
  <si>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</si>
  <si>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</si>
  <si>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</si>
  <si>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</si>
  <si>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</si>
  <si>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</si>
  <si>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</si>
  <si>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</si>
  <si>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</si>
  <si>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</si>
  <si>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</si>
  <si>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</si>
  <si>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</si>
  <si>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</si>
  <si>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</si>
  <si>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</si>
  <si>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</si>
  <si>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</si>
  <si>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</si>
  <si>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</si>
  <si>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</si>
  <si>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</si>
  <si>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</si>
  <si>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</si>
  <si>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</si>
  <si>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</si>
  <si>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</si>
  <si>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</si>
  <si>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</si>
  <si>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</si>
  <si>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</si>
  <si>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</si>
  <si>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</si>
  <si>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</si>
  <si>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</si>
  <si>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</si>
  <si>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</si>
  <si>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</si>
  <si>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</si>
  <si>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</si>
  <si>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</si>
  <si>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</si>
  <si>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</si>
  <si>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</si>
  <si>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</si>
  <si>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</si>
  <si>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</si>
  <si>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</si>
  <si>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</si>
  <si>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</si>
  <si>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</si>
  <si>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</si>
  <si>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</si>
  <si>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</si>
  <si>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</si>
  <si>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</si>
  <si>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</si>
  <si>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</si>
  <si>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</si>
  <si>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</si>
  <si>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</si>
  <si>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</si>
  <si>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</si>
  <si>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</si>
  <si>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</si>
  <si>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</si>
  <si>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</si>
  <si>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</si>
  <si>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</si>
  <si>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</si>
  <si>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</si>
  <si>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</si>
  <si>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</si>
  <si>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</si>
  <si>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</si>
  <si>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</si>
  <si>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</si>
  <si>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</si>
  <si>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</si>
  <si>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</si>
  <si>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</si>
  <si>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</si>
  <si>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</si>
  <si>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</si>
  <si>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</si>
  <si>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</si>
  <si>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</si>
  <si>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</si>
  <si>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</si>
  <si>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</si>
  <si>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</si>
  <si>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</si>
  <si>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</si>
  <si>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</si>
  <si>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</si>
  <si>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</si>
  <si>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</si>
  <si>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</si>
  <si>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</si>
  <si>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</si>
  <si>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</si>
  <si>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</si>
  <si>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</si>
  <si>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</si>
  <si>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</si>
  <si>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</si>
  <si>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</si>
  <si>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</si>
  <si>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</si>
  <si>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</si>
  <si>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</si>
  <si>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</si>
  <si>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</si>
  <si>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</si>
  <si>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</si>
  <si>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</si>
  <si>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</si>
  <si>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</si>
  <si>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</si>
  <si>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</si>
  <si>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</si>
  <si>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</si>
  <si>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</si>
  <si>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</si>
  <si>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</si>
  <si>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</si>
  <si>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</si>
  <si>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</si>
  <si>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</si>
  <si>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</si>
  <si>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</si>
  <si>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</si>
  <si>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</si>
  <si>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</si>
  <si>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</si>
  <si>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</si>
  <si>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</si>
  <si>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</si>
  <si>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</si>
  <si>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</si>
  <si>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</si>
  <si>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</si>
  <si>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</si>
  <si>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</si>
  <si>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</si>
  <si>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</si>
  <si>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</si>
  <si>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</si>
  <si>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</si>
  <si>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</si>
  <si>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</si>
  <si>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</si>
  <si>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</si>
  <si>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</si>
  <si>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</si>
  <si>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</si>
  <si>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</si>
  <si>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</si>
  <si>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</si>
  <si>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</si>
  <si>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</si>
  <si>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</si>
  <si>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</si>
  <si>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</si>
  <si>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</si>
  <si>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</si>
  <si>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</si>
  <si>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</si>
  <si>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</si>
  <si>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</si>
  <si>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</si>
  <si>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</si>
  <si>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</si>
  <si>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</si>
  <si>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</si>
  <si>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</si>
  <si>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</si>
  <si>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</si>
  <si>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</si>
  <si>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</si>
  <si>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</si>
  <si>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</si>
  <si>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</si>
  <si>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</si>
  <si>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</si>
  <si>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</si>
  <si>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</si>
  <si>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</si>
  <si>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</si>
  <si>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</si>
  <si>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</si>
  <si>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</si>
  <si>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</si>
  <si>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</si>
  <si>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</si>
  <si>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</si>
  <si>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</si>
  <si>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</si>
  <si>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</si>
  <si>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</si>
  <si>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</si>
  <si>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</si>
  <si>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</si>
  <si>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</si>
  <si>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</si>
  <si>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</si>
  <si>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</si>
  <si>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</si>
  <si>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</si>
  <si>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</si>
  <si>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</si>
  <si>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</si>
  <si>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</si>
  <si>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</si>
  <si>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</si>
  <si>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</si>
  <si>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</si>
  <si>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</si>
  <si>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</si>
  <si>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</si>
  <si>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</si>
  <si>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</si>
  <si>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</si>
  <si>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</si>
  <si>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</si>
  <si>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</si>
  <si>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</si>
  <si>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</si>
  <si>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</si>
  <si>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</si>
  <si>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</si>
  <si>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</si>
  <si>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</si>
  <si>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</si>
  <si>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</si>
  <si>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</si>
  <si>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</si>
  <si>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</si>
  <si>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</si>
  <si>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</si>
  <si>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</si>
  <si>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</si>
  <si>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</si>
  <si>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</si>
  <si>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</si>
  <si>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</si>
  <si>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</si>
  <si>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</si>
  <si>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</si>
  <si>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</si>
  <si>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</si>
  <si>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</si>
  <si>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</si>
  <si>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</si>
  <si>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</si>
  <si>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</si>
  <si>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</si>
  <si>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</si>
  <si>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</si>
  <si>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</si>
  <si>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</si>
  <si>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</si>
  <si>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</si>
  <si>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</si>
  <si>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</si>
  <si>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</si>
  <si>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</si>
  <si>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</si>
  <si>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</si>
  <si>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</si>
  <si>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</si>
  <si>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</si>
  <si>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</si>
  <si>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</si>
  <si>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</si>
  <si>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</si>
  <si>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</si>
  <si>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</si>
  <si>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</si>
  <si>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</si>
  <si>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</si>
  <si>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</si>
  <si>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</si>
  <si>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</si>
  <si>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</si>
  <si>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</si>
  <si>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</si>
  <si>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</si>
  <si>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</si>
  <si>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</si>
  <si>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</si>
  <si>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</si>
  <si>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</si>
  <si>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</si>
  <si>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</si>
  <si>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</si>
  <si>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</si>
  <si>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</si>
  <si>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</si>
  <si>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</si>
  <si>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</si>
  <si>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</si>
  <si>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</si>
  <si>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</si>
  <si>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</si>
  <si>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</si>
  <si>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</si>
  <si>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</si>
  <si>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</si>
  <si>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</si>
  <si>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</si>
  <si>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</si>
  <si>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</si>
  <si>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</si>
  <si>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</si>
  <si>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</si>
  <si>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</si>
  <si>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</si>
  <si>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</si>
  <si>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</si>
  <si>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</si>
  <si>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</si>
  <si>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</si>
  <si>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</si>
  <si>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</si>
  <si>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</si>
  <si>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</si>
  <si>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</si>
  <si>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</si>
  <si>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</si>
  <si>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</si>
  <si>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</si>
  <si>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</si>
  <si>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</si>
  <si>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</si>
  <si>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</si>
  <si>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</si>
  <si>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</si>
  <si>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</si>
  <si>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</si>
  <si>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</si>
  <si>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</si>
  <si>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</si>
  <si>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</si>
  <si>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</si>
  <si>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</si>
  <si>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</si>
  <si>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</si>
  <si>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</si>
  <si>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</si>
  <si>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</si>
  <si>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</si>
  <si>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</si>
  <si>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</si>
  <si>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</si>
  <si>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</si>
  <si>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</si>
  <si>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</si>
  <si>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</si>
  <si>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</si>
  <si>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</si>
  <si>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</si>
  <si>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</si>
  <si>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</si>
  <si>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</si>
  <si>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</si>
  <si>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</si>
  <si>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</si>
  <si>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</si>
  <si>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</si>
  <si>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</si>
  <si>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</si>
  <si>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</si>
  <si>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</si>
  <si>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</si>
  <si>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</si>
  <si>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</si>
  <si>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</si>
  <si>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</si>
  <si>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</si>
  <si>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</si>
  <si>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</si>
  <si>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</si>
  <si>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</si>
  <si>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</si>
  <si>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</si>
  <si>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</si>
  <si>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</si>
  <si>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</si>
  <si>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</si>
  <si>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</si>
  <si>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</si>
  <si>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</si>
  <si>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</si>
  <si>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</si>
  <si>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</si>
  <si>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</si>
  <si>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</si>
  <si>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</si>
  <si>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</si>
  <si>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</si>
  <si>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</si>
  <si>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</si>
  <si>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</si>
  <si>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</si>
  <si>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</si>
  <si>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</si>
  <si>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</si>
  <si>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</si>
  <si>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</si>
  <si>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</si>
  <si>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</si>
  <si>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</si>
  <si>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</si>
  <si>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</si>
  <si>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</si>
  <si>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</si>
  <si>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</si>
  <si>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</si>
  <si>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</si>
  <si>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</si>
  <si>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</si>
  <si>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</si>
  <si>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</si>
  <si>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</si>
  <si>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</si>
  <si>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</si>
  <si>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</si>
  <si>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</si>
  <si>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</si>
  <si>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</si>
  <si>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</si>
  <si>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</si>
  <si>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</si>
  <si>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</si>
  <si>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</si>
  <si>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</si>
  <si>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</si>
  <si>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</si>
  <si>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</si>
  <si>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</si>
  <si>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</si>
  <si>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</si>
  <si>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</si>
  <si>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</si>
  <si>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</si>
  <si>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</si>
  <si>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</si>
  <si>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</si>
  <si>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</si>
  <si>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</si>
  <si>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</si>
  <si>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</si>
  <si>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</si>
  <si>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</si>
  <si>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</si>
  <si>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</si>
  <si>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</si>
  <si>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</si>
  <si>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</si>
  <si>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</si>
  <si>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</si>
  <si>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</si>
  <si>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</si>
  <si>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</si>
  <si>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</si>
  <si>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</si>
  <si>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</si>
  <si>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</si>
  <si>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</si>
  <si>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</si>
  <si>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</si>
  <si>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</si>
  <si>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</si>
  <si>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</si>
  <si>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</si>
  <si>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</si>
  <si>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</si>
  <si>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</si>
  <si>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</si>
  <si>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</si>
  <si>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</si>
  <si>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</si>
  <si>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</si>
  <si>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</si>
  <si>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</si>
  <si>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</si>
  <si>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</si>
  <si>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</si>
  <si>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</si>
  <si>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</si>
  <si>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</si>
  <si>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</si>
  <si>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</si>
  <si>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</si>
  <si>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</si>
  <si>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</si>
  <si>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</si>
  <si>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</si>
  <si>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</si>
  <si>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</si>
  <si>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</si>
  <si>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</si>
  <si>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</si>
  <si>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</si>
  <si>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</si>
  <si>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</si>
  <si>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</si>
  <si>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</si>
  <si>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</si>
  <si>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</si>
  <si>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</si>
  <si>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</si>
  <si>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</si>
  <si>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</si>
  <si>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</si>
  <si>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</si>
  <si>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</si>
  <si>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</si>
  <si>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</si>
  <si>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</si>
  <si>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</si>
  <si>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</si>
  <si>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</si>
  <si>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</si>
  <si>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</si>
  <si>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</si>
  <si>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</si>
  <si>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</si>
  <si>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</si>
  <si>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</si>
  <si>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</si>
  <si>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</si>
  <si>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</si>
  <si>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</si>
  <si>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</si>
  <si>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</si>
  <si>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</si>
  <si>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</si>
  <si>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</si>
  <si>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</si>
  <si>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</si>
  <si>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</si>
  <si>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</si>
  <si>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</si>
  <si>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</si>
  <si>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</si>
  <si>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</si>
  <si>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</si>
  <si>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</si>
  <si>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</si>
  <si>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</si>
  <si>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</si>
  <si>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</si>
  <si>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</si>
  <si>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</si>
  <si>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</si>
  <si>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</si>
  <si>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</si>
  <si>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</si>
  <si>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</si>
  <si>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</si>
  <si>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</si>
  <si>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</si>
  <si>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</si>
  <si>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</si>
  <si>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</si>
  <si>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</si>
  <si>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</si>
  <si>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</si>
  <si>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</si>
  <si>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</si>
  <si>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</si>
  <si>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</si>
  <si>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</si>
  <si>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</si>
  <si>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</si>
  <si>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</si>
  <si>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</si>
  <si>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</si>
  <si>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</si>
  <si>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</si>
  <si>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</si>
  <si>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</si>
  <si>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</si>
  <si>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</si>
  <si>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</si>
  <si>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</si>
  <si>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</si>
  <si>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</si>
  <si>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</si>
  <si>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</si>
  <si>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</si>
  <si>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</si>
  <si>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</si>
  <si>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</si>
  <si>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</si>
  <si>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</si>
  <si>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</si>
  <si>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</si>
  <si>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</si>
  <si>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</si>
  <si>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</si>
  <si>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</si>
  <si>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</si>
  <si>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</si>
  <si>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</si>
  <si>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</si>
  <si>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</si>
  <si>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</si>
  <si>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</si>
  <si>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</si>
  <si>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</si>
  <si>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</si>
  <si>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</si>
  <si>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</si>
  <si>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</si>
  <si>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</si>
  <si>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</si>
  <si>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</si>
  <si>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</si>
  <si>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</si>
  <si>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</si>
  <si>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</si>
  <si>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</si>
  <si>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</si>
  <si>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</si>
  <si>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</si>
  <si>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</si>
  <si>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</si>
  <si>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</si>
  <si>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</si>
  <si>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</si>
  <si>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</si>
  <si>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</si>
  <si>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</si>
  <si>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</si>
  <si>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</si>
  <si>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</si>
  <si>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</si>
  <si>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</si>
  <si>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</si>
  <si>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</si>
  <si>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</si>
  <si>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</si>
  <si>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</si>
  <si>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</si>
  <si>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</si>
  <si>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</si>
  <si>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</si>
  <si>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</si>
  <si>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</si>
  <si>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</si>
  <si>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</si>
  <si>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</si>
  <si>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</si>
  <si>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</si>
  <si>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</si>
  <si>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</si>
  <si>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</si>
  <si>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</si>
  <si>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</si>
  <si>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</si>
  <si>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</si>
  <si>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</si>
  <si>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</si>
  <si>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</si>
  <si>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</si>
  <si>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</si>
  <si>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</si>
  <si>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</si>
  <si>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</si>
  <si>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</si>
  <si>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</si>
  <si>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</si>
  <si>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</si>
  <si>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</si>
  <si>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</si>
  <si>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</si>
  <si>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</si>
  <si>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</si>
  <si>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</si>
  <si>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</si>
  <si>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</si>
  <si>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</si>
  <si>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</si>
  <si>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</si>
  <si>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</si>
  <si>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</si>
  <si>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</si>
  <si>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</si>
  <si>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</si>
  <si>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</si>
  <si>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</si>
  <si>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</si>
  <si>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</si>
  <si>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</si>
  <si>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</si>
  <si>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</si>
  <si>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</si>
  <si>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</si>
  <si>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</si>
  <si>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</si>
  <si>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</si>
  <si>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</si>
  <si>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</si>
  <si>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</si>
  <si>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</si>
  <si>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</si>
  <si>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</si>
  <si>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</si>
  <si>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</si>
  <si>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</si>
  <si>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</si>
  <si>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</si>
  <si>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</si>
  <si>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</si>
  <si>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</si>
  <si>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</si>
  <si>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</si>
  <si>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</si>
  <si>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</si>
  <si>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</si>
  <si>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</si>
  <si>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</si>
  <si>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</si>
  <si>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</si>
  <si>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</si>
  <si>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</si>
  <si>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</si>
  <si>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</si>
  <si>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</si>
  <si>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</si>
  <si>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</si>
  <si>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</si>
  <si>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</si>
  <si>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</si>
  <si>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</si>
  <si>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</si>
  <si>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</si>
  <si>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</si>
  <si>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</si>
  <si>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</si>
  <si>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</si>
  <si>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</si>
  <si>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</si>
  <si>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</si>
  <si>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</si>
  <si>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</si>
  <si>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</si>
  <si>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</si>
  <si>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</si>
  <si>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</si>
  <si>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</si>
  <si>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</si>
  <si>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</si>
  <si>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</si>
  <si>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</si>
  <si>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</si>
  <si>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</si>
  <si>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</si>
  <si>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</si>
  <si>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</si>
  <si>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</si>
  <si>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</si>
  <si>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</si>
  <si>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</si>
  <si>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</si>
  <si>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</si>
  <si>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</si>
  <si>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</si>
  <si>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</si>
  <si>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</si>
  <si>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</si>
  <si>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</si>
  <si>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</si>
  <si>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</si>
  <si>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</si>
  <si>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</si>
  <si>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</si>
  <si>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</si>
  <si>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</si>
  <si>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</si>
  <si>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</si>
  <si>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</si>
  <si>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</si>
  <si>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</si>
  <si>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</si>
  <si>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</si>
  <si>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</si>
  <si>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</si>
  <si>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</si>
  <si>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</si>
  <si>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</si>
  <si>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</si>
  <si>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</si>
  <si>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</si>
  <si>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</si>
  <si>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</si>
  <si>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</si>
  <si>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</si>
  <si>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</si>
  <si>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</si>
  <si>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</si>
  <si>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</si>
  <si>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</si>
  <si>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</si>
  <si>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</si>
  <si>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</si>
  <si>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</si>
  <si>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</si>
  <si>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</si>
  <si>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</si>
  <si>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</si>
  <si>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</si>
  <si>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</si>
  <si>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</si>
  <si>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</si>
  <si>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</si>
  <si>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</si>
  <si>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</si>
  <si>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</si>
  <si>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</si>
  <si>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</si>
  <si>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</si>
  <si>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</si>
  <si>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</si>
  <si>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</si>
  <si>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</si>
  <si>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</si>
  <si>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</si>
  <si>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</si>
  <si>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</si>
  <si>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</si>
  <si>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</si>
  <si>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</si>
  <si>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</si>
  <si>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</si>
  <si>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</si>
  <si>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</si>
  <si>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</si>
  <si>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</si>
  <si>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</si>
  <si>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</si>
  <si>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</si>
  <si>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</si>
  <si>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</si>
  <si>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</si>
  <si>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</si>
  <si>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</si>
  <si>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</si>
  <si>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</si>
  <si>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</si>
  <si>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</si>
  <si>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</si>
  <si>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</si>
  <si>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</si>
  <si>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</si>
  <si>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</si>
  <si>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</si>
  <si>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</si>
  <si>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</si>
  <si>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</si>
  <si>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</si>
  <si>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</si>
  <si>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</si>
  <si>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</si>
  <si>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</si>
  <si>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</si>
  <si>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</si>
  <si>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</si>
  <si>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</si>
  <si>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</si>
  <si>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</si>
  <si>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</si>
  <si>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</si>
  <si>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</si>
  <si>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</si>
  <si>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</si>
  <si>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</si>
  <si>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</si>
  <si>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</si>
  <si>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</si>
  <si>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</si>
  <si>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</si>
  <si>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</si>
  <si>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</si>
  <si>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</si>
  <si>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</si>
  <si>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</si>
  <si>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</si>
  <si>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</si>
  <si>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</si>
  <si>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</si>
  <si>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</si>
  <si>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</si>
  <si>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</si>
  <si>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</si>
  <si>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</si>
  <si>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</si>
  <si>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</si>
  <si>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</si>
  <si>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</si>
  <si>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</si>
  <si>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</si>
  <si>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</si>
  <si>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</si>
  <si>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</si>
  <si>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</si>
  <si>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</si>
  <si>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</si>
  <si>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</si>
  <si>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</si>
  <si>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</si>
  <si>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</si>
  <si>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</si>
  <si>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</si>
  <si>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</si>
  <si>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</si>
  <si>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</si>
  <si>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</si>
  <si>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</si>
  <si>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</si>
  <si>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</si>
  <si>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</si>
  <si>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</si>
  <si>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</si>
  <si>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</si>
  <si>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</si>
  <si>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</si>
  <si>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</si>
  <si>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</si>
  <si>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</si>
  <si>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</si>
  <si>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</si>
  <si>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</si>
  <si>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</si>
  <si>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</si>
  <si>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</si>
  <si>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</si>
  <si>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</si>
  <si>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</si>
  <si>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</si>
  <si>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</si>
  <si>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</si>
  <si>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</si>
  <si>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</si>
  <si>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</si>
  <si>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</si>
  <si>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</si>
  <si>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</si>
  <si>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</si>
  <si>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</si>
  <si>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</si>
  <si>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</si>
  <si>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</si>
  <si>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</si>
  <si>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</si>
  <si>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</si>
  <si>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</si>
  <si>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</si>
  <si>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</si>
  <si>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</si>
  <si>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</si>
  <si>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</si>
  <si>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</si>
  <si>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</si>
  <si>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</si>
  <si>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</si>
  <si>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</si>
  <si>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</si>
  <si>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</si>
  <si>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</si>
  <si>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</si>
  <si>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</si>
  <si>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</si>
  <si>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</si>
  <si>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</si>
  <si>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</si>
  <si>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</si>
  <si>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</si>
  <si>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</si>
  <si>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</si>
  <si>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</si>
  <si>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</si>
  <si>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</si>
  <si>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</si>
  <si>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</si>
  <si>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</si>
  <si>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</si>
  <si>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</si>
  <si>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</si>
  <si>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</si>
  <si>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</si>
  <si>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</si>
  <si>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</si>
  <si>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</si>
  <si>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</si>
  <si>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</si>
  <si>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</si>
  <si>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</si>
  <si>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</si>
  <si>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</si>
  <si>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</si>
  <si>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</si>
  <si>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</si>
  <si>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</si>
  <si>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</si>
  <si>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</si>
  <si>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</si>
  <si>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</si>
  <si>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</si>
  <si>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</si>
  <si>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</si>
  <si>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</si>
  <si>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</si>
  <si>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</si>
  <si>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</si>
  <si>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</si>
  <si>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</si>
  <si>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</si>
  <si>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</si>
  <si>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</si>
  <si>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</si>
  <si>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</si>
  <si>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</si>
  <si>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</si>
  <si>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</si>
  <si>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</si>
  <si>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</si>
  <si>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</si>
  <si>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</si>
  <si>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</si>
  <si>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</si>
  <si>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</si>
  <si>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</si>
  <si>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</si>
  <si>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</si>
  <si>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</si>
  <si>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</si>
  <si>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</si>
  <si>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</si>
  <si>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</si>
  <si>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</si>
  <si>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</si>
  <si>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</si>
  <si>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</si>
  <si>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</si>
  <si>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</si>
  <si>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</si>
  <si>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</si>
  <si>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</si>
  <si>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</si>
  <si>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</si>
  <si>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</si>
  <si>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</si>
  <si>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</si>
  <si>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</si>
  <si>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</si>
  <si>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</si>
  <si>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</si>
  <si>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</si>
  <si>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</si>
  <si>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</si>
  <si>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</si>
  <si>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</si>
  <si>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</si>
  <si>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</si>
  <si>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</si>
  <si>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</si>
  <si>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</si>
  <si>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</si>
  <si>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</si>
  <si>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</si>
  <si>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</si>
  <si>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</si>
  <si>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</si>
  <si>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</si>
  <si>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</si>
  <si>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</si>
  <si>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</si>
  <si>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</si>
  <si>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</si>
  <si>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</si>
  <si>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</si>
  <si>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</si>
  <si>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</si>
  <si>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</si>
  <si>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</si>
  <si>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</si>
  <si>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</si>
  <si>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</si>
  <si>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</si>
  <si>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</si>
  <si>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</si>
  <si>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</si>
  <si>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</si>
  <si>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</si>
  <si>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</si>
  <si>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</si>
  <si>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</si>
  <si>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</si>
  <si>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</si>
  <si>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</si>
  <si>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</si>
  <si>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</si>
  <si>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</si>
  <si>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</si>
  <si>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</si>
  <si>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</si>
  <si>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</si>
  <si>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</si>
  <si>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</si>
  <si>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</si>
  <si>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</si>
  <si>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</si>
  <si>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</si>
  <si>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</si>
  <si>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</si>
  <si>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</si>
  <si>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</si>
  <si>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</si>
  <si>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</si>
  <si>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</si>
  <si>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</si>
  <si>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</si>
  <si>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</si>
  <si>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</si>
  <si>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</si>
  <si>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</si>
  <si>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</si>
  <si>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</si>
  <si>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</si>
  <si>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</si>
  <si>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</si>
  <si>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</si>
  <si>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</si>
  <si>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</si>
  <si>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</si>
  <si>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</si>
  <si>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</si>
  <si>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</si>
  <si>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</si>
  <si>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</si>
  <si>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</si>
  <si>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</si>
  <si>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</si>
  <si>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</si>
  <si>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</si>
  <si>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</si>
  <si>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</si>
  <si>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</si>
  <si>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</si>
  <si>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</si>
  <si>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</si>
  <si>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</si>
  <si>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</si>
  <si>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</si>
  <si>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</si>
  <si>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</si>
  <si>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</si>
  <si>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</si>
  <si>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</si>
  <si>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</si>
  <si>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</si>
  <si>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</si>
  <si>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</si>
  <si>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</si>
  <si>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</si>
  <si>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</si>
  <si>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</si>
  <si>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</si>
  <si>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</si>
  <si>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</si>
  <si>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</si>
  <si>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</si>
  <si>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</si>
  <si>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</si>
  <si>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</si>
  <si>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</si>
  <si>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</si>
  <si>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</si>
  <si>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</si>
  <si>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</si>
  <si>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</si>
  <si>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</si>
  <si>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</si>
  <si>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</si>
  <si>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</si>
  <si>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</si>
  <si>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</si>
  <si>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</si>
  <si>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</si>
  <si>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</si>
  <si>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</si>
  <si>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</si>
  <si>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</si>
  <si>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</si>
  <si>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</si>
  <si>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</si>
  <si>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</si>
  <si>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</si>
  <si>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</si>
  <si>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</si>
  <si>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</si>
  <si>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</si>
  <si>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</si>
  <si>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</si>
  <si>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</si>
  <si>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</si>
  <si>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</si>
  <si>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</si>
  <si>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</si>
  <si>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</si>
  <si>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</si>
  <si>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</si>
  <si>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</si>
  <si>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</si>
  <si>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</si>
  <si>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</si>
  <si>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</si>
  <si>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</si>
  <si>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</si>
  <si>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</si>
  <si>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</si>
  <si>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</si>
  <si>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</si>
  <si>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</si>
  <si>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</si>
  <si>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</si>
  <si>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</si>
  <si>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</si>
  <si>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</si>
  <si>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</si>
  <si>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</si>
  <si>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</si>
  <si>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</si>
  <si>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</si>
  <si>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</si>
  <si>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</si>
  <si>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</si>
  <si>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</si>
  <si>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</si>
  <si>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</si>
  <si>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</si>
  <si>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</si>
  <si>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</si>
  <si>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</si>
  <si>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</si>
  <si>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</si>
  <si>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</si>
  <si>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</si>
  <si>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</si>
  <si>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</si>
  <si>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</si>
  <si>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</si>
  <si>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</si>
  <si>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</si>
  <si>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</si>
  <si>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</si>
  <si>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</si>
  <si>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</si>
  <si>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</si>
  <si>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</si>
  <si>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</si>
  <si>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</si>
  <si>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</si>
  <si>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</si>
  <si>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</si>
  <si>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</si>
  <si>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</si>
  <si>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</si>
  <si>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</si>
  <si>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</si>
  <si>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</si>
  <si>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</si>
  <si>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</si>
  <si>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</si>
  <si>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</si>
  <si>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</si>
  <si>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</si>
  <si>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</si>
  <si>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</si>
  <si>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</si>
  <si>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</si>
  <si>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</si>
  <si>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</si>
  <si>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</si>
  <si>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</si>
  <si>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</si>
  <si>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</si>
  <si>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</si>
  <si>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</si>
  <si>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</si>
  <si>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</si>
  <si>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</si>
  <si>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</si>
  <si>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</si>
  <si>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</si>
  <si>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</si>
  <si>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</si>
  <si>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</si>
  <si>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</si>
  <si>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</si>
  <si>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</si>
  <si>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</si>
  <si>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</si>
  <si>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</si>
  <si>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</si>
  <si>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</si>
  <si>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</si>
  <si>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</si>
  <si>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</si>
  <si>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</si>
  <si>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</si>
  <si>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</si>
  <si>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</si>
  <si>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</si>
  <si>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</si>
  <si>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</si>
  <si>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</si>
  <si>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</si>
  <si>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</si>
  <si>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</si>
  <si>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</si>
  <si>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</si>
  <si>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</si>
  <si>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</si>
  <si>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</si>
  <si>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</si>
  <si>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</si>
  <si>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</si>
  <si>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</si>
  <si>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</si>
  <si>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</si>
  <si>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</si>
  <si>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</si>
  <si>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</si>
  <si>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</si>
  <si>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</si>
  <si>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</si>
  <si>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</si>
  <si>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</si>
  <si>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</si>
  <si>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</si>
  <si>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</si>
  <si>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</si>
  <si>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</si>
  <si>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</si>
  <si>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</si>
  <si>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</si>
  <si>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</si>
  <si>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</si>
  <si>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</si>
  <si>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</si>
  <si>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</si>
  <si>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</si>
  <si>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</si>
  <si>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</si>
  <si>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</si>
  <si>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</si>
  <si>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</si>
  <si>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</si>
  <si>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</si>
  <si>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</si>
  <si>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</si>
  <si>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</si>
  <si>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</si>
  <si>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</si>
  <si>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</si>
  <si>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</si>
  <si>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</si>
  <si>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</si>
  <si>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</si>
  <si>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</si>
  <si>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</si>
  <si>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</si>
  <si>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</si>
  <si>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</si>
  <si>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</si>
  <si>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</si>
  <si>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</si>
  <si>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</si>
  <si>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</si>
  <si>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</si>
  <si>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</si>
  <si>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</si>
  <si>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</si>
  <si>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</si>
  <si>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</si>
  <si>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</si>
  <si>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</si>
  <si>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</si>
  <si>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</si>
  <si>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</si>
  <si>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</si>
  <si>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</si>
  <si>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</si>
  <si>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</si>
  <si>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</si>
  <si>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</si>
  <si>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</si>
  <si>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</si>
  <si>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</si>
  <si>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</si>
  <si>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</si>
  <si>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</si>
  <si>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</si>
  <si>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</si>
  <si>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</si>
  <si>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</si>
  <si>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</si>
  <si>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</si>
  <si>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</si>
  <si>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</si>
  <si>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</si>
  <si>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</si>
  <si>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</si>
  <si>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</si>
  <si>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</si>
  <si>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</si>
  <si>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</si>
  <si>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</si>
  <si>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</si>
  <si>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</si>
  <si>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</si>
  <si>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</si>
  <si>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</si>
  <si>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</si>
  <si>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</si>
  <si>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</si>
  <si>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</si>
  <si>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</si>
  <si>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</si>
  <si>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</si>
  <si>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</si>
  <si>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</si>
  <si>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</si>
  <si>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</si>
  <si>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</si>
  <si>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</si>
  <si>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</si>
  <si>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</si>
  <si>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</si>
  <si>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</si>
  <si>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</si>
  <si>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</si>
  <si>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</si>
  <si>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</si>
  <si>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</si>
  <si>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</si>
  <si>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</si>
  <si>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</si>
  <si>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</si>
  <si>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</si>
  <si>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</si>
  <si>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</si>
  <si>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</si>
  <si>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</si>
  <si>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</si>
  <si>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</si>
  <si>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</si>
  <si>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</si>
  <si>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</si>
  <si>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</si>
  <si>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</si>
  <si>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</si>
  <si>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</si>
  <si>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</si>
  <si>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</si>
  <si>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</si>
  <si>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</si>
  <si>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</si>
  <si>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</si>
  <si>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</si>
  <si>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</si>
  <si>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</si>
  <si>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</si>
  <si>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</si>
  <si>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</si>
  <si>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</si>
  <si>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</si>
  <si>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</si>
  <si>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</si>
  <si>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</si>
  <si>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</si>
  <si>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</si>
  <si>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</si>
  <si>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</si>
  <si>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</si>
  <si>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</si>
  <si>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</si>
  <si>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</si>
  <si>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</si>
  <si>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</si>
  <si>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</si>
  <si>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</si>
  <si>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</si>
  <si>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</si>
  <si>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</si>
  <si>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</si>
  <si>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</si>
  <si>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</si>
  <si>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</si>
  <si>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</si>
  <si>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</si>
  <si>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</si>
  <si>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</si>
  <si>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</si>
  <si>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</si>
  <si>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</si>
  <si>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</si>
  <si>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</si>
  <si>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</si>
  <si>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</si>
  <si>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</si>
  <si>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</si>
  <si>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</si>
  <si>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</si>
  <si>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</si>
  <si>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</si>
  <si>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</si>
  <si>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</si>
  <si>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</si>
  <si>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</si>
  <si>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</si>
  <si>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</si>
  <si>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</si>
  <si>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</si>
  <si>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</si>
  <si>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</si>
  <si>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</si>
  <si>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</si>
  <si>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</si>
  <si>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</si>
  <si>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</si>
  <si>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</si>
  <si>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</si>
  <si>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</si>
  <si>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</si>
  <si>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</si>
  <si>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</si>
  <si>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</si>
  <si>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</si>
  <si>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</si>
  <si>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</si>
  <si>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</si>
  <si>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</si>
  <si>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</si>
  <si>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</si>
  <si>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</si>
  <si>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</si>
  <si>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</si>
  <si>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</si>
  <si>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</si>
  <si>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</si>
  <si>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</si>
  <si>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</si>
  <si>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</si>
  <si>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</si>
  <si>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</si>
  <si>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</si>
  <si>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</si>
  <si>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</si>
  <si>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</si>
  <si>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</si>
  <si>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</si>
  <si>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</si>
  <si>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</si>
  <si>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</si>
  <si>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</si>
  <si>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</si>
  <si>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</si>
  <si>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</si>
  <si>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</si>
  <si>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</si>
  <si>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</si>
  <si>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</si>
  <si>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</si>
  <si>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</si>
  <si>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</si>
  <si>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</si>
  <si>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</si>
  <si>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</si>
  <si>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</si>
  <si>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</si>
  <si>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</si>
  <si>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</si>
  <si>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</si>
  <si>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</si>
  <si>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</si>
  <si>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</si>
  <si>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</si>
  <si>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</si>
  <si>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</si>
  <si>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</si>
  <si>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</si>
  <si>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</si>
  <si>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</si>
  <si>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</si>
  <si>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</si>
  <si>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</si>
  <si>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</si>
  <si>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</si>
  <si>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</si>
  <si>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</si>
  <si>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</si>
  <si>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</si>
  <si>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</si>
  <si>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</si>
  <si>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</si>
  <si>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</si>
  <si>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</si>
  <si>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</si>
  <si>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</si>
  <si>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</si>
  <si>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</si>
  <si>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</si>
  <si>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</si>
  <si>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</si>
  <si>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</si>
  <si>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</si>
  <si>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</si>
  <si>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</si>
  <si>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</si>
  <si>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</si>
  <si>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</si>
  <si>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</si>
  <si>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</si>
  <si>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</si>
  <si>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</si>
  <si>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</si>
  <si>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</si>
  <si>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</si>
  <si>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</si>
  <si>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</si>
  <si>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</si>
  <si>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</si>
  <si>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</si>
  <si>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</si>
  <si>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</si>
  <si>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</si>
  <si>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</si>
  <si>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</si>
  <si>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</si>
  <si>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</si>
  <si>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</si>
  <si>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</si>
  <si>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</si>
  <si>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</si>
  <si>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</si>
  <si>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</si>
  <si>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</si>
  <si>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</si>
  <si>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</si>
  <si>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</si>
  <si>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</si>
  <si>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</si>
  <si>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</si>
  <si>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</si>
  <si>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</si>
  <si>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</si>
  <si>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</si>
  <si>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</si>
  <si>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</si>
  <si>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</si>
  <si>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</si>
  <si>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</si>
  <si>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</si>
  <si>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</si>
  <si>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</si>
  <si>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</si>
  <si>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</si>
  <si>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</si>
  <si>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</si>
  <si>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</si>
  <si>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</si>
  <si>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</si>
  <si>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</si>
  <si>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</si>
  <si>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</si>
  <si>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</si>
  <si>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</si>
  <si>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</si>
  <si>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</si>
  <si>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</si>
  <si>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</si>
  <si>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</si>
  <si>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</si>
  <si>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</si>
  <si>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</si>
  <si>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</si>
  <si>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</si>
  <si>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</si>
  <si>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</si>
  <si>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</si>
  <si>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</si>
  <si>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</si>
  <si>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</si>
  <si>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</si>
  <si>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</si>
  <si>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</si>
  <si>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</si>
  <si>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</si>
  <si>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</si>
  <si>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</si>
  <si>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</si>
  <si>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</si>
  <si>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</si>
  <si>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</si>
  <si>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</si>
  <si>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</si>
  <si>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</si>
  <si>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</si>
  <si>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</si>
  <si>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</si>
  <si>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</si>
  <si>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</si>
  <si>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</si>
  <si>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</si>
  <si>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</si>
  <si>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</si>
  <si>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</si>
  <si>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</si>
  <si>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</si>
  <si>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</si>
  <si>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</si>
  <si>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</si>
  <si>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</si>
  <si>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</si>
  <si>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</si>
  <si>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</si>
  <si>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</si>
  <si>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</si>
  <si>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</si>
  <si>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</si>
  <si>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</si>
  <si>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</si>
  <si>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</si>
  <si>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</si>
  <si>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</si>
  <si>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</si>
  <si>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</si>
  <si>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</si>
  <si>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</si>
  <si>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</si>
  <si>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</si>
  <si>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</si>
  <si>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</si>
  <si>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</si>
  <si>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</si>
  <si>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</si>
  <si>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</si>
  <si>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</si>
  <si>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</si>
  <si>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</si>
  <si>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</si>
  <si>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</si>
  <si>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</si>
  <si>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</si>
  <si>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</si>
  <si>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</si>
  <si>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</si>
  <si>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</si>
  <si>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</si>
  <si>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</si>
  <si>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</si>
  <si>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</si>
  <si>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</si>
  <si>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</si>
  <si>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</si>
  <si>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</si>
  <si>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</si>
  <si>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</si>
  <si>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</si>
  <si>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</si>
  <si>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</si>
  <si>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</si>
  <si>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</si>
  <si>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</si>
  <si>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</si>
  <si>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</si>
  <si>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</si>
  <si>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</si>
  <si>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</si>
  <si>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</si>
  <si>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</si>
  <si>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</si>
  <si>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</si>
  <si>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</si>
  <si>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</si>
  <si>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</si>
  <si>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</si>
  <si>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</si>
  <si>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</si>
  <si>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</si>
  <si>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</si>
  <si>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</si>
  <si>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</si>
  <si>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</si>
  <si>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</si>
  <si>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</si>
  <si>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</si>
  <si>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</si>
  <si>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</si>
  <si>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</si>
  <si>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</si>
  <si>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</si>
  <si>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</si>
  <si>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</si>
  <si>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</si>
  <si>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</si>
  <si>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</si>
  <si>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</si>
  <si>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</si>
  <si>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</si>
  <si>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</si>
  <si>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</si>
  <si>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</si>
  <si>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</si>
  <si>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</si>
  <si>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</si>
  <si>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</si>
  <si>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</si>
  <si>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</si>
  <si>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</si>
  <si>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</si>
  <si>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</si>
  <si>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</si>
  <si>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</si>
  <si>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</si>
  <si>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</si>
  <si>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</si>
  <si>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</si>
  <si>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</si>
  <si>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</si>
  <si>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</si>
  <si>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</si>
  <si>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</si>
  <si>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</si>
  <si>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</si>
  <si>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</si>
  <si>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</si>
  <si>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</si>
  <si>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</si>
  <si>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</si>
  <si>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</si>
  <si>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</si>
  <si>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</si>
  <si>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</si>
  <si>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</si>
  <si>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</si>
  <si>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</si>
  <si>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</si>
  <si>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</si>
  <si>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</si>
  <si>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</si>
  <si>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</si>
  <si>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</si>
  <si>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</si>
  <si>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</si>
  <si>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</si>
  <si>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</si>
  <si>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</si>
  <si>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</si>
  <si>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</si>
  <si>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</si>
  <si>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</si>
  <si>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</si>
  <si>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</si>
  <si>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</si>
  <si>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</si>
  <si>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</si>
  <si>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</si>
  <si>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</si>
  <si>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</si>
  <si>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</si>
  <si>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</si>
  <si>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</si>
  <si>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</si>
  <si>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</si>
  <si>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</si>
  <si>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</si>
  <si>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</si>
  <si>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</si>
  <si>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</si>
  <si>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</si>
  <si>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</si>
  <si>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</si>
  <si>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</si>
  <si>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</si>
  <si>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</si>
  <si>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</si>
  <si>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</si>
  <si>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</si>
  <si>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</si>
  <si>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</si>
  <si>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</si>
  <si>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</si>
  <si>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</si>
  <si>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</si>
  <si>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</si>
  <si>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</si>
  <si>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</si>
  <si>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</si>
  <si>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</si>
  <si>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</si>
  <si>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</si>
  <si>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</si>
  <si>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</si>
  <si>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</si>
  <si>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</si>
  <si>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</si>
  <si>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</si>
  <si>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</si>
  <si>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</si>
  <si>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</si>
  <si>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</si>
  <si>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</si>
  <si>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</si>
  <si>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</si>
  <si>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</si>
  <si>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</si>
  <si>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</si>
  <si>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</si>
  <si>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</si>
  <si>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</si>
  <si>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</si>
  <si>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</si>
  <si>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</si>
  <si>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</si>
  <si>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</si>
  <si>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</si>
  <si>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</si>
  <si>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</si>
  <si>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</si>
  <si>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</si>
  <si>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</si>
  <si>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</si>
  <si>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</si>
  <si>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</si>
  <si>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</si>
  <si>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</si>
  <si>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</si>
  <si>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</si>
  <si>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</si>
  <si>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</si>
  <si>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</si>
  <si>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</si>
  <si>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</si>
  <si>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</si>
  <si>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</si>
  <si>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</si>
  <si>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</si>
  <si>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</si>
  <si>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</si>
  <si>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</si>
  <si>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</si>
  <si>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</si>
  <si>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</si>
  <si>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</si>
  <si>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</si>
  <si>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</si>
  <si>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</si>
  <si>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</si>
  <si>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</si>
  <si>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</si>
  <si>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</si>
  <si>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</si>
  <si>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</si>
  <si>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</si>
  <si>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</si>
  <si>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</si>
  <si>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</si>
  <si>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</si>
  <si>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</si>
  <si>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</si>
  <si>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</si>
  <si>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</si>
  <si>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</si>
  <si>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</si>
  <si>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</si>
  <si>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</si>
  <si>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</si>
  <si>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</si>
  <si>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</si>
  <si>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</si>
  <si>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</si>
  <si>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</si>
  <si>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</si>
  <si>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</si>
  <si>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</si>
  <si>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</si>
  <si>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</si>
  <si>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</si>
  <si>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</si>
  <si>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</si>
  <si>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</si>
  <si>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</si>
  <si>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</si>
  <si>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</si>
  <si>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</si>
  <si>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</si>
  <si>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</si>
  <si>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</si>
  <si>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</si>
  <si>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</si>
  <si>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</si>
  <si>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</si>
  <si>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</si>
  <si>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</si>
  <si>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</si>
  <si>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</si>
  <si>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</si>
  <si>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</si>
  <si>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</si>
  <si>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</si>
  <si>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</si>
  <si>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</si>
  <si>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</si>
  <si>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</si>
  <si>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</si>
  <si>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</si>
  <si>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</si>
  <si>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</si>
  <si>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</si>
  <si>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</si>
  <si>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</si>
  <si>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</si>
  <si>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</si>
  <si>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</si>
  <si>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</si>
  <si>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</si>
  <si>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</si>
  <si>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</si>
  <si>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</si>
  <si>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</si>
  <si>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</si>
  <si>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</si>
  <si>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</si>
  <si>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</si>
  <si>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</si>
  <si>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</si>
  <si>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</si>
  <si>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</si>
  <si>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</si>
  <si>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</si>
  <si>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</si>
  <si>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</si>
  <si>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</si>
  <si>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</si>
  <si>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</si>
  <si>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</si>
  <si>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</si>
  <si>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</si>
  <si>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</si>
  <si>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</si>
  <si>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</si>
  <si>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</si>
  <si>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</si>
  <si>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</si>
  <si>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</si>
  <si>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</si>
  <si>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</si>
  <si>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</si>
  <si>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</si>
  <si>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</si>
  <si>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</si>
  <si>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</si>
  <si>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</si>
  <si>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</si>
  <si>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</si>
  <si>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</si>
  <si>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</si>
  <si>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</si>
  <si>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</si>
  <si>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</si>
  <si>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</si>
  <si>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</si>
  <si>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</si>
  <si>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</si>
  <si>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</si>
  <si>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</si>
  <si>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</si>
  <si>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</si>
  <si>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</si>
  <si>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</si>
  <si>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</si>
  <si>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</si>
  <si>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</si>
  <si>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</si>
  <si>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</si>
  <si>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</si>
  <si>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</si>
  <si>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</si>
  <si>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</si>
  <si>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</si>
  <si>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</si>
  <si>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</si>
  <si>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</si>
  <si>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</si>
  <si>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</si>
  <si>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</si>
  <si>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</si>
  <si>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</si>
  <si>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</si>
  <si>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</si>
  <si>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</si>
  <si>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</si>
  <si>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</si>
  <si>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</si>
  <si>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</si>
  <si>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</si>
  <si>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</si>
  <si>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</si>
  <si>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</si>
  <si>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</si>
  <si>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</si>
  <si>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</si>
  <si>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</si>
  <si>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</si>
  <si>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</si>
  <si>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</si>
  <si>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</si>
  <si>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</si>
  <si>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</si>
  <si>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</si>
  <si>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</si>
  <si>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</si>
  <si>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</si>
  <si>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</si>
  <si>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</si>
  <si>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</si>
  <si>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</si>
  <si>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</si>
  <si>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</si>
  <si>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</si>
  <si>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</si>
  <si>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</si>
  <si>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</si>
  <si>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</si>
  <si>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</si>
  <si>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</si>
  <si>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</si>
  <si>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</si>
  <si>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</si>
  <si>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</si>
  <si>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</si>
  <si>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</si>
  <si>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</si>
  <si>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</si>
  <si>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</si>
  <si>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</si>
  <si>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</si>
  <si>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</si>
  <si>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</si>
  <si>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</si>
  <si>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</si>
  <si>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</si>
  <si>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</si>
  <si>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</si>
  <si>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</si>
  <si>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</si>
  <si>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</si>
  <si>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</si>
  <si>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</si>
  <si>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</si>
  <si>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</si>
  <si>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</si>
  <si>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</si>
  <si>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</si>
  <si>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</si>
  <si>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</si>
  <si>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</si>
  <si>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</si>
  <si>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</si>
  <si>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</si>
  <si>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</si>
  <si>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</si>
  <si>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</si>
  <si>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</si>
  <si>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</si>
  <si>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</si>
  <si>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</si>
  <si>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</si>
  <si>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</si>
  <si>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</si>
  <si>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</si>
  <si>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</si>
  <si>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</si>
  <si>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</si>
  <si>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</si>
  <si>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</si>
  <si>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</si>
  <si>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</si>
  <si>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</si>
  <si>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</si>
  <si>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</si>
  <si>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</si>
  <si>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</si>
  <si>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</si>
  <si>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</si>
  <si>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</si>
  <si>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</si>
  <si>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</si>
  <si>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</si>
  <si>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</si>
  <si>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</si>
  <si>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</si>
  <si>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</si>
  <si>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</si>
  <si>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</si>
  <si>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</si>
  <si>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</si>
  <si>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</si>
  <si>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</si>
  <si>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</si>
  <si>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</si>
  <si>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</si>
  <si>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</si>
  <si>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</si>
  <si>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</si>
  <si>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</si>
  <si>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</si>
  <si>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</si>
  <si>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</si>
  <si>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</si>
  <si>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</si>
  <si>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</si>
  <si>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</si>
  <si>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</si>
  <si>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</si>
  <si>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</si>
  <si>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</si>
  <si>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</si>
  <si>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</si>
  <si>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</si>
  <si>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</si>
  <si>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</si>
  <si>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</si>
  <si>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</si>
  <si>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</si>
  <si>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</si>
  <si>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</si>
  <si>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</si>
  <si>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</si>
  <si>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</si>
  <si>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</si>
  <si>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</si>
  <si>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</si>
  <si>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</si>
  <si>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</si>
  <si>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</si>
  <si>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</si>
  <si>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</si>
  <si>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</si>
  <si>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</si>
  <si>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</si>
  <si>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</si>
  <si>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</si>
  <si>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</si>
  <si>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</si>
  <si>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</si>
  <si>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</si>
  <si>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</si>
  <si>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</si>
  <si>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</si>
  <si>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</si>
  <si>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</si>
  <si>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</si>
  <si>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</si>
  <si>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</si>
  <si>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</si>
  <si>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</si>
  <si>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</si>
  <si>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</si>
  <si>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</si>
  <si>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</si>
  <si>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</si>
  <si>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</si>
  <si>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</si>
  <si>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</si>
  <si>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</si>
  <si>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</si>
  <si>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</si>
  <si>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</si>
  <si>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</si>
  <si>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</si>
  <si>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</si>
  <si>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</si>
  <si>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</si>
  <si>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</si>
  <si>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</si>
  <si>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</si>
  <si>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</si>
  <si>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</si>
  <si>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</si>
  <si>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</si>
  <si>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</si>
  <si>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</si>
  <si>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</si>
  <si>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</si>
  <si>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</si>
  <si>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</si>
  <si>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</si>
  <si>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</si>
  <si>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</si>
  <si>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</si>
  <si>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</si>
  <si>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</si>
  <si>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</si>
  <si>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</si>
  <si>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</si>
  <si>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</si>
  <si>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</si>
  <si>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</si>
  <si>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</si>
  <si>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</si>
  <si>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</si>
  <si>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</si>
  <si>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</si>
  <si>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</si>
  <si>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</si>
  <si>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</si>
  <si>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</si>
  <si>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</si>
  <si>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</si>
  <si>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</si>
  <si>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</si>
  <si>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</si>
  <si>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</si>
  <si>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</si>
  <si>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</si>
  <si>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</si>
  <si>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</si>
  <si>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</si>
  <si>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</si>
  <si>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</si>
  <si>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</si>
  <si>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</si>
  <si>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</si>
  <si>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</si>
  <si>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</si>
  <si>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</si>
  <si>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</si>
  <si>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</si>
  <si>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</si>
  <si>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</si>
  <si>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</si>
  <si>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</si>
  <si>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</si>
  <si>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</si>
  <si>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</si>
  <si>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</si>
  <si>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</si>
  <si>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</si>
  <si>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</si>
  <si>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</si>
  <si>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</si>
  <si>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</si>
  <si>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</si>
  <si>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</si>
  <si>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</si>
  <si>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</si>
  <si>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</si>
  <si>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</si>
  <si>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</si>
  <si>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</si>
  <si>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</si>
  <si>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</si>
  <si>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</si>
  <si>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</si>
  <si>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</si>
  <si>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</si>
  <si>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</si>
  <si>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</si>
  <si>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</si>
  <si>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</si>
  <si>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</si>
  <si>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</si>
  <si>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</si>
  <si>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</si>
  <si>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</si>
  <si>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</si>
  <si>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</si>
  <si>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</si>
  <si>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</si>
  <si>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</si>
  <si>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</si>
  <si>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</si>
  <si>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</si>
  <si>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</si>
  <si>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</si>
  <si>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</si>
  <si>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</si>
  <si>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</si>
  <si>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</si>
  <si>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</si>
  <si>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</si>
  <si>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</si>
  <si>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</si>
  <si>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</si>
  <si>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</si>
  <si>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</si>
  <si>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</si>
  <si>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</si>
  <si>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</si>
  <si>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</si>
  <si>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</si>
  <si>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</si>
  <si>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</si>
  <si>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</si>
  <si>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</si>
  <si>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</si>
  <si>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</si>
  <si>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</si>
  <si>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</si>
  <si>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</si>
  <si>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</si>
  <si>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</si>
  <si>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</si>
  <si>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</si>
  <si>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</si>
  <si>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</si>
  <si>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</si>
  <si>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</si>
  <si>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</si>
  <si>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</si>
  <si>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</si>
  <si>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</si>
  <si>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</si>
  <si>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</si>
  <si>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</si>
  <si>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</si>
  <si>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</si>
  <si>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</si>
  <si>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</si>
  <si>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</si>
  <si>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</si>
  <si>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</si>
  <si>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</si>
  <si>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</si>
  <si>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</si>
  <si>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</si>
  <si>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</si>
  <si>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</si>
  <si>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</si>
  <si>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</si>
  <si>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</si>
  <si>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</si>
  <si>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</si>
  <si>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</si>
  <si>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</si>
  <si>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</si>
  <si>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</si>
  <si>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</si>
  <si>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</si>
  <si>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</si>
  <si>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</si>
  <si>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</si>
  <si>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</si>
  <si>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</si>
  <si>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</si>
  <si>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</si>
  <si>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</si>
  <si>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</si>
  <si>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</si>
  <si>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</si>
  <si>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</si>
  <si>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</si>
  <si>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</si>
  <si>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</si>
  <si>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</si>
  <si>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</si>
  <si>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</si>
  <si>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</si>
  <si>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</si>
  <si>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</si>
  <si>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</si>
  <si>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</si>
  <si>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</si>
  <si>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</si>
  <si>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</si>
  <si>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</si>
  <si>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</si>
  <si>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</si>
  <si>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</si>
  <si>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</si>
  <si>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</si>
  <si>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</si>
  <si>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</si>
  <si>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</si>
  <si>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</si>
  <si>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</si>
  <si>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</si>
  <si>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</si>
  <si>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</si>
  <si>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</si>
  <si>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</si>
  <si>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</si>
  <si>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</si>
  <si>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</si>
  <si>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</si>
  <si>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</si>
  <si>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</si>
  <si>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</si>
  <si>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</si>
  <si>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</si>
  <si>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</si>
  <si>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</si>
  <si>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</si>
  <si>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</si>
  <si>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</si>
  <si>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</si>
  <si>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</si>
  <si>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</si>
  <si>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</si>
  <si>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</si>
  <si>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</si>
  <si>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</si>
  <si>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</si>
  <si>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</si>
  <si>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</si>
  <si>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</si>
  <si>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</si>
  <si>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</si>
  <si>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</si>
  <si>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</si>
  <si>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</si>
  <si>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</si>
  <si>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</si>
  <si>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</si>
  <si>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</si>
  <si>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</si>
  <si>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</si>
  <si>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</si>
  <si>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</si>
  <si>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</si>
  <si>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</si>
  <si>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</si>
  <si>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</si>
  <si>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</si>
  <si>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</si>
  <si>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</si>
  <si>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</si>
  <si>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</si>
  <si>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</si>
  <si>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</si>
  <si>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</si>
  <si>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</si>
  <si>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</si>
  <si>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</si>
  <si>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</si>
  <si>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</si>
  <si>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</si>
  <si>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</si>
  <si>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</si>
  <si>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</si>
  <si>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</si>
  <si>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</si>
  <si>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</si>
  <si>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</si>
  <si>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</si>
  <si>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</si>
  <si>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</si>
  <si>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</si>
  <si>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</si>
  <si>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</si>
  <si>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</si>
  <si>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</si>
  <si>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</si>
  <si>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</si>
  <si>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</si>
  <si>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</si>
  <si>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</si>
  <si>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</si>
  <si>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</si>
  <si>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</si>
  <si>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</si>
  <si>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</si>
  <si>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</si>
  <si>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</si>
  <si>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</si>
  <si>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</si>
  <si>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</si>
  <si>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</si>
  <si>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</si>
  <si>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</si>
  <si>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</si>
  <si>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</si>
  <si>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</si>
  <si>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</si>
  <si>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</si>
  <si>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</si>
  <si>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</si>
  <si>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</si>
  <si>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</si>
  <si>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</si>
  <si>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</si>
  <si>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</si>
  <si>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</si>
  <si>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</si>
  <si>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</si>
  <si>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</si>
  <si>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</si>
  <si>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</si>
  <si>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</si>
  <si>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</si>
  <si>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</si>
  <si>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</si>
  <si>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</si>
  <si>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</si>
  <si>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</si>
  <si>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</si>
  <si>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</si>
  <si>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</si>
  <si>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</si>
  <si>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</si>
  <si>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</si>
  <si>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</si>
  <si>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</si>
  <si>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</si>
  <si>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</si>
  <si>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</si>
  <si>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</si>
  <si>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</si>
  <si>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</si>
  <si>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</si>
  <si>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</si>
  <si>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</si>
  <si>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</si>
  <si>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</si>
  <si>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</si>
  <si>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</si>
  <si>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</si>
  <si>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</si>
  <si>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</si>
  <si>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</si>
  <si>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</si>
  <si>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</si>
  <si>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</si>
  <si>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</si>
  <si>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</si>
  <si>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</si>
  <si>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</si>
  <si>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</si>
  <si>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</si>
  <si>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</si>
  <si>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</si>
  <si>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</si>
  <si>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</si>
  <si>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</si>
  <si>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</si>
  <si>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</si>
  <si>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</si>
  <si>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</si>
  <si>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</si>
  <si>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</si>
  <si>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</si>
  <si>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</si>
  <si>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</si>
  <si>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</si>
  <si>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</si>
  <si>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</si>
  <si>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</si>
  <si>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</si>
  <si>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</si>
  <si>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</si>
  <si>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</si>
  <si>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</si>
  <si>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</si>
  <si>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</si>
  <si>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</si>
  <si>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</si>
  <si>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</si>
  <si>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</si>
  <si>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</si>
  <si>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</si>
  <si>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</si>
  <si>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</si>
  <si>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</si>
  <si>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</si>
  <si>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</si>
  <si>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</si>
  <si>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</si>
  <si>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</si>
  <si>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</si>
  <si>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</si>
  <si>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</si>
  <si>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</si>
  <si>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</si>
  <si>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</si>
  <si>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</si>
  <si>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</si>
  <si>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</si>
  <si>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</si>
  <si>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</si>
  <si>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</si>
  <si>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</si>
  <si>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</si>
  <si>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</si>
  <si>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</si>
  <si>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</si>
  <si>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</si>
  <si>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</si>
  <si>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</si>
  <si>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</si>
  <si>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</si>
  <si>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</si>
  <si>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</si>
  <si>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</si>
  <si>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</si>
  <si>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</si>
  <si>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</si>
  <si>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</si>
  <si>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</si>
  <si>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</si>
  <si>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</si>
  <si>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</si>
  <si>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</si>
  <si>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</si>
  <si>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</si>
  <si>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</si>
  <si>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</si>
  <si>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</si>
  <si>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</si>
  <si>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</si>
  <si>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</si>
  <si>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</si>
  <si>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</si>
  <si>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</si>
  <si>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</si>
  <si>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</si>
  <si>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</si>
  <si>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</si>
  <si>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</si>
  <si>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</si>
  <si>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</si>
  <si>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</si>
  <si>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</si>
  <si>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</si>
  <si>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</si>
  <si>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</si>
  <si>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</si>
  <si>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</si>
  <si>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</si>
  <si>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</si>
  <si>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</si>
  <si>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</si>
  <si>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</si>
  <si>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</si>
  <si>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</si>
  <si>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</si>
  <si>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</si>
  <si>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</si>
  <si>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</si>
  <si>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</si>
  <si>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</si>
  <si>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</si>
  <si>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</si>
  <si>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</si>
  <si>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</si>
  <si>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</si>
  <si>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</si>
  <si>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</si>
  <si>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</si>
  <si>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</si>
  <si>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</si>
  <si>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</si>
  <si>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</si>
  <si>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</si>
  <si>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</si>
  <si>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</si>
  <si>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</si>
  <si>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</si>
  <si>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</si>
  <si>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</si>
  <si>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</si>
  <si>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</si>
  <si>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</si>
  <si>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</si>
  <si>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</si>
  <si>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</si>
  <si>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</si>
  <si>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</si>
  <si>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</si>
  <si>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</si>
  <si>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</si>
  <si>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</si>
  <si>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</si>
  <si>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</si>
  <si>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</si>
  <si>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</si>
  <si>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</si>
  <si>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</si>
  <si>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</si>
  <si>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</si>
  <si>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</si>
  <si>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</si>
  <si>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</si>
  <si>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</si>
  <si>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</si>
  <si>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</si>
  <si>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</si>
  <si>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</si>
  <si>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</si>
  <si>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</si>
  <si>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</si>
  <si>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</si>
  <si>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</si>
  <si>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</si>
  <si>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</si>
  <si>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</si>
  <si>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</si>
  <si>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</si>
  <si>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</si>
  <si>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</si>
  <si>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</si>
  <si>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</si>
  <si>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</si>
  <si>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</si>
  <si>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</si>
  <si>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</si>
  <si>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</si>
  <si>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</si>
  <si>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</si>
  <si>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</si>
  <si>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</si>
  <si>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</si>
  <si>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</si>
  <si>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</si>
  <si>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</si>
  <si>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</si>
  <si>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</si>
  <si>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</si>
  <si>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</si>
  <si>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</si>
  <si>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</si>
  <si>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</si>
  <si>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</si>
  <si>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</si>
  <si>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</si>
  <si>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</si>
  <si>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</si>
  <si>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</si>
  <si>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</si>
  <si>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</si>
  <si>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</si>
  <si>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</si>
  <si>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</si>
  <si>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</si>
  <si>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</si>
  <si>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</si>
  <si>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</si>
  <si>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</si>
  <si>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</si>
  <si>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</si>
  <si>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</si>
  <si>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</si>
  <si>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</si>
  <si>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</si>
  <si>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</si>
  <si>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</si>
  <si>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</si>
  <si>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</si>
  <si>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</si>
  <si>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</si>
  <si>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</si>
  <si>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</si>
  <si>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</si>
  <si>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</si>
  <si>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</si>
  <si>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</si>
  <si>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</si>
  <si>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</si>
  <si>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</si>
  <si>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</si>
  <si>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</si>
  <si>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</si>
  <si>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</si>
  <si>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</si>
  <si>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</si>
  <si>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</si>
  <si>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</si>
  <si>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</si>
  <si>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</si>
  <si>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</si>
  <si>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</si>
  <si>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</si>
  <si>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</si>
  <si>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</si>
  <si>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</si>
  <si>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</si>
  <si>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</si>
  <si>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</si>
  <si>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</si>
  <si>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</si>
  <si>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</si>
  <si>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</si>
  <si>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</si>
  <si>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</si>
  <si>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</si>
  <si>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</si>
  <si>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</si>
  <si>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</si>
  <si>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</si>
  <si>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</si>
  <si>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</si>
  <si>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</si>
  <si>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</si>
  <si>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</si>
  <si>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</si>
  <si>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</si>
  <si>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</si>
  <si>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</si>
  <si>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</si>
  <si>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</si>
  <si>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</si>
  <si>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</si>
  <si>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</si>
  <si>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</si>
  <si>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</si>
  <si>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</si>
  <si>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</si>
  <si>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</si>
  <si>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</si>
  <si>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</si>
  <si>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</si>
  <si>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</si>
  <si>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</si>
  <si>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</si>
  <si>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</si>
  <si>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</si>
  <si>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</si>
  <si>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</si>
  <si>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</si>
  <si>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</si>
  <si>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</si>
  <si>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</si>
  <si>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</si>
  <si>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</si>
  <si>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</si>
  <si>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</si>
  <si>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</si>
  <si>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</si>
  <si>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</si>
  <si>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</si>
  <si>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</si>
  <si>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</si>
  <si>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</si>
  <si>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</si>
  <si>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</si>
  <si>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</si>
  <si>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</si>
  <si>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</si>
  <si>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</si>
  <si>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</si>
  <si>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</si>
  <si>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</si>
  <si>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</si>
  <si>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</si>
  <si>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</si>
  <si>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</si>
  <si>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</si>
  <si>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</si>
  <si>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</si>
  <si>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</si>
  <si>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</si>
  <si>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</si>
  <si>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</si>
  <si>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</si>
  <si>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</si>
  <si>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</si>
  <si>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</si>
  <si>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</si>
  <si>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</si>
  <si>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</si>
  <si>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</si>
  <si>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</si>
  <si>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</si>
  <si>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</si>
  <si>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</si>
  <si>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</si>
  <si>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</si>
  <si>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</si>
  <si>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</si>
  <si>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</si>
  <si>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</si>
  <si>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</si>
  <si>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</si>
  <si>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</si>
  <si>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</si>
  <si>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</si>
  <si>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</si>
  <si>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</si>
  <si>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</si>
  <si>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</si>
  <si>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</si>
  <si>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</si>
  <si>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</si>
  <si>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</si>
  <si>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</si>
  <si>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</si>
  <si>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</si>
  <si>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</si>
  <si>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</si>
  <si>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</si>
  <si>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</si>
  <si>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</si>
  <si>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</si>
  <si>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</si>
  <si>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</si>
  <si>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</si>
  <si>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</si>
  <si>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</si>
  <si>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</si>
  <si>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</si>
  <si>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</si>
  <si>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</si>
  <si>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</si>
  <si>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</si>
  <si>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</si>
  <si>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</si>
  <si>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</si>
  <si>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</si>
  <si>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</si>
  <si>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</si>
  <si>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</si>
  <si>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</si>
  <si>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</si>
  <si>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</si>
  <si>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</si>
  <si>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</si>
  <si>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</si>
  <si>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</si>
  <si>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</si>
  <si>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</si>
  <si>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</si>
  <si>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</si>
  <si>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</si>
  <si>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</si>
  <si>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</si>
  <si>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</si>
  <si>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</si>
  <si>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</si>
  <si>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</si>
  <si>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</si>
  <si>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</si>
  <si>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</si>
  <si>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</si>
  <si>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</si>
  <si>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</si>
  <si>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</si>
  <si>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</si>
  <si>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</si>
  <si>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</si>
  <si>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</si>
  <si>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</si>
  <si>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</si>
  <si>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</si>
  <si>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</si>
  <si>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</si>
  <si>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</si>
  <si>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</si>
  <si>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</si>
  <si>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</si>
  <si>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</si>
  <si>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</si>
  <si>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</si>
  <si>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</si>
  <si>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</si>
  <si>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</si>
  <si>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</si>
  <si>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</si>
  <si>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</si>
  <si>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</si>
  <si>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</si>
  <si>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</si>
  <si>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</si>
  <si>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</si>
  <si>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</si>
  <si>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</si>
  <si>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</si>
  <si>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</si>
  <si>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</si>
  <si>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</si>
  <si>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</si>
  <si>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</si>
  <si>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</si>
  <si>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</si>
  <si>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</si>
  <si>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</si>
  <si>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</si>
  <si>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</si>
  <si>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</si>
  <si>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</si>
  <si>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</si>
  <si>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</si>
  <si>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</si>
  <si>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</si>
  <si>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</si>
  <si>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</si>
  <si>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</si>
  <si>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</si>
  <si>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</si>
  <si>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</si>
  <si>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</si>
  <si>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</si>
  <si>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</si>
  <si>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</si>
  <si>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</si>
  <si>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</si>
  <si>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</si>
  <si>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</si>
  <si>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</si>
  <si>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</si>
  <si>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</si>
  <si>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</si>
  <si>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</si>
  <si>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</si>
  <si>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</si>
  <si>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</si>
  <si>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</si>
  <si>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</si>
  <si>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</si>
  <si>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</si>
  <si>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</si>
  <si>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</si>
  <si>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</si>
  <si>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</si>
  <si>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</si>
  <si>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</si>
  <si>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</si>
  <si>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</si>
  <si>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</si>
  <si>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</si>
  <si>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</si>
  <si>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</si>
  <si>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</si>
  <si>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</si>
  <si>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</si>
  <si>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</si>
  <si>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</si>
  <si>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</si>
  <si>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</si>
  <si>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</si>
  <si>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</si>
  <si>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</si>
  <si>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</si>
  <si>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</si>
  <si>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</si>
  <si>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</si>
  <si>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</si>
  <si>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</si>
  <si>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</si>
  <si>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</si>
  <si>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</si>
  <si>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</si>
  <si>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</si>
  <si>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</si>
  <si>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</si>
  <si>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</si>
  <si>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</si>
  <si>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</si>
  <si>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</si>
  <si>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</si>
  <si>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</si>
  <si>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</si>
  <si>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</si>
  <si>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</si>
  <si>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</si>
  <si>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</si>
  <si>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</si>
  <si>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</si>
  <si>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</si>
  <si>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</si>
  <si>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</si>
  <si>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</si>
  <si>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</si>
  <si>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</si>
  <si>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</si>
  <si>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</si>
  <si>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</si>
  <si>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</si>
  <si>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</si>
  <si>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</si>
  <si>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</si>
  <si>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</si>
  <si>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</si>
  <si>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</si>
  <si>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</si>
  <si>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</si>
  <si>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</si>
  <si>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</si>
  <si>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</si>
  <si>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</si>
  <si>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</si>
  <si>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</si>
  <si>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</si>
  <si>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</si>
  <si>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</si>
  <si>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</si>
  <si>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</si>
  <si>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</si>
  <si>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</si>
  <si>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</si>
  <si>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</si>
  <si>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</si>
  <si>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</si>
  <si>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</si>
  <si>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</si>
  <si>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</si>
  <si>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</si>
  <si>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</si>
  <si>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</si>
  <si>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</si>
  <si>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</si>
  <si>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</si>
  <si>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</si>
  <si>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</si>
  <si>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</si>
  <si>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</si>
  <si>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</si>
  <si>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</si>
  <si>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</si>
  <si>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</si>
  <si>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</si>
  <si>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</si>
  <si>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</si>
  <si>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</si>
  <si>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</si>
  <si>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</si>
  <si>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</si>
  <si>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</si>
  <si>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</si>
  <si>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</si>
  <si>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</si>
  <si>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</si>
  <si>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</si>
  <si>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</si>
  <si>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</si>
  <si>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</si>
  <si>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</si>
  <si>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</si>
  <si>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</si>
  <si>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</si>
  <si>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</si>
  <si>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</si>
  <si>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</si>
  <si>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</si>
  <si>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</si>
  <si>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</si>
  <si>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</si>
  <si>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</si>
  <si>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</si>
  <si>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</si>
  <si>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</si>
  <si>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</si>
  <si>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</si>
  <si>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</si>
  <si>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</si>
  <si>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</si>
  <si>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</si>
  <si>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</si>
  <si>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</si>
  <si>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</si>
  <si>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</si>
  <si>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</si>
  <si>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</si>
  <si>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</si>
  <si>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</si>
  <si>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</si>
  <si>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</si>
  <si>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</si>
  <si>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</si>
  <si>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</si>
  <si>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</si>
  <si>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</si>
  <si>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</si>
  <si>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</si>
  <si>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</si>
  <si>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</si>
  <si>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</si>
  <si>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</si>
  <si>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</si>
  <si>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</si>
  <si>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</si>
  <si>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</si>
  <si>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</si>
  <si>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</si>
  <si>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</si>
  <si>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</si>
  <si>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</si>
  <si>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</si>
  <si>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</si>
  <si>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</si>
  <si>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</si>
  <si>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</si>
  <si>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</si>
  <si>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</si>
  <si>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</si>
  <si>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</si>
  <si>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</si>
  <si>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</si>
  <si>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</si>
  <si>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</si>
  <si>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</si>
  <si>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</si>
  <si>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</si>
  <si>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</si>
  <si>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</si>
  <si>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</si>
  <si>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</si>
  <si>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</si>
  <si>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</si>
  <si>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</si>
  <si>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</si>
  <si>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</si>
  <si>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</si>
  <si>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</si>
  <si>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</si>
  <si>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</si>
  <si>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</si>
  <si>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</si>
  <si>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</si>
  <si>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</si>
  <si>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</si>
  <si>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</si>
  <si>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</si>
  <si>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</si>
  <si>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</si>
  <si>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</si>
  <si>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</si>
  <si>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</si>
  <si>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</si>
  <si>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</si>
  <si>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</si>
  <si>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</si>
  <si>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</si>
  <si>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</si>
  <si>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</si>
  <si>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</si>
  <si>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</si>
  <si>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</si>
  <si>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</si>
  <si>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</si>
  <si>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</si>
  <si>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</si>
  <si>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</si>
  <si>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</si>
  <si>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</si>
  <si>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</si>
  <si>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</si>
  <si>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</si>
  <si>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</si>
  <si>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</si>
  <si>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</si>
  <si>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</si>
  <si>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</si>
  <si>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</si>
  <si>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</si>
  <si>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</si>
  <si>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</si>
  <si>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</si>
  <si>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</si>
  <si>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</si>
  <si>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</si>
  <si>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</si>
  <si>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</si>
  <si>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</si>
  <si>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</si>
  <si>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</si>
  <si>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</si>
  <si>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</si>
  <si>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</si>
  <si>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</si>
  <si>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</si>
  <si>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</si>
  <si>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</si>
  <si>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</si>
  <si>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</si>
  <si>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</si>
  <si>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</si>
  <si>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</si>
  <si>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</si>
  <si>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</si>
  <si>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</si>
  <si>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</si>
  <si>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</si>
  <si>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</si>
  <si>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</si>
  <si>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</si>
  <si>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</si>
  <si>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</si>
  <si>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</si>
  <si>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</si>
  <si>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</si>
  <si>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</si>
  <si>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</si>
  <si>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</si>
  <si>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</si>
  <si>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</si>
  <si>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</si>
  <si>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</si>
  <si>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</si>
  <si>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</si>
  <si>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</si>
  <si>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</si>
  <si>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</si>
  <si>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</si>
  <si>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</si>
  <si>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</si>
  <si>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</si>
  <si>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</si>
  <si>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</si>
  <si>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</si>
  <si>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</si>
  <si>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</si>
  <si>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</si>
  <si>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</si>
  <si>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</si>
  <si>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</si>
  <si>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</si>
  <si>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</si>
  <si>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</si>
  <si>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</si>
  <si>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</si>
  <si>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</si>
  <si>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</si>
  <si>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</si>
  <si>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</si>
  <si>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</si>
  <si>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</si>
  <si>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</si>
  <si>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</si>
  <si>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</si>
  <si>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</si>
  <si>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</si>
  <si>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</si>
  <si>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</si>
  <si>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</si>
  <si>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</si>
  <si>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</si>
  <si>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</si>
  <si>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</si>
  <si>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</si>
  <si>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</si>
  <si>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</si>
  <si>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</si>
  <si>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</si>
  <si>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</si>
  <si>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</si>
  <si>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</si>
  <si>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</si>
  <si>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</si>
  <si>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</si>
  <si>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</si>
  <si>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</si>
  <si>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</si>
  <si>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</si>
  <si>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</si>
  <si>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</si>
  <si>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</si>
  <si>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</si>
  <si>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</si>
  <si>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</si>
  <si>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</si>
  <si>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</si>
  <si>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</si>
  <si>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</si>
  <si>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</si>
  <si>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</si>
  <si>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</si>
  <si>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</si>
  <si>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</si>
  <si>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</si>
  <si>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</si>
  <si>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</si>
  <si>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</si>
  <si>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</si>
  <si>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</si>
  <si>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</si>
  <si>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</si>
  <si>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</si>
  <si>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</si>
  <si>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</si>
  <si>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</si>
  <si>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</si>
  <si>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</si>
  <si>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</si>
  <si>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</si>
  <si>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</si>
  <si>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</si>
  <si>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</si>
  <si>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</si>
  <si>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</si>
  <si>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</si>
  <si>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</si>
  <si>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</si>
  <si>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</si>
  <si>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</si>
  <si>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</si>
  <si>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</si>
  <si>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</si>
  <si>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</si>
  <si>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</si>
  <si>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</si>
  <si>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</si>
  <si>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</si>
  <si>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</si>
  <si>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</si>
  <si>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</si>
  <si>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</si>
  <si>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</si>
  <si>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</si>
  <si>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</si>
  <si>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</si>
  <si>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</si>
  <si>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</si>
  <si>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</si>
  <si>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</si>
  <si>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</si>
  <si>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</si>
  <si>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</si>
  <si>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</si>
  <si>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</si>
  <si>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</si>
  <si>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</si>
  <si>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</si>
  <si>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</si>
  <si>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</si>
  <si>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</si>
  <si>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</si>
  <si>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</si>
  <si>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</si>
  <si>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</si>
  <si>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</si>
  <si>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</si>
  <si>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</si>
  <si>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</si>
  <si>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</si>
  <si>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</si>
  <si>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</si>
  <si>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</si>
  <si>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</si>
  <si>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</si>
  <si>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</si>
  <si>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</si>
  <si>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</si>
  <si>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</si>
  <si>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</si>
  <si>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</si>
  <si>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</si>
  <si>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</si>
  <si>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</si>
  <si>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</si>
  <si>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</si>
  <si>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</si>
  <si>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</si>
  <si>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</si>
  <si>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</si>
  <si>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</si>
  <si>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</si>
  <si>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</si>
  <si>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</si>
  <si>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</si>
  <si>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</si>
  <si>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</si>
  <si>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</si>
  <si>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</si>
  <si>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</si>
  <si>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</si>
  <si>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</si>
  <si>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</si>
  <si>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</si>
  <si>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</si>
  <si>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</si>
  <si>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</si>
  <si>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</si>
  <si>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</si>
  <si>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</si>
  <si>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</si>
  <si>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</si>
  <si>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</si>
  <si>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</si>
  <si>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</si>
  <si>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</si>
  <si>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</si>
  <si>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</si>
  <si>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</si>
  <si>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</si>
  <si>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</si>
  <si>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</si>
  <si>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</si>
  <si>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</si>
  <si>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</si>
  <si>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</si>
  <si>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</si>
  <si>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</si>
  <si>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</si>
  <si>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</si>
  <si>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</si>
  <si>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</si>
  <si>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</si>
  <si>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</si>
  <si>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</si>
  <si>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</si>
  <si>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</si>
  <si>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</si>
  <si>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</si>
  <si>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</si>
  <si>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</si>
  <si>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</si>
  <si>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</si>
  <si>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</si>
  <si>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</si>
  <si>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</si>
  <si>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</si>
  <si>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</si>
  <si>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</si>
  <si>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</si>
  <si>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</si>
  <si>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</si>
  <si>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</si>
  <si>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</si>
  <si>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</si>
  <si>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</si>
  <si>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</si>
  <si>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</si>
  <si>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</si>
  <si>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</si>
  <si>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</si>
  <si>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</si>
  <si>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</si>
  <si>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</si>
  <si>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</si>
  <si>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</si>
  <si>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</si>
  <si>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</si>
  <si>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</si>
  <si>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</si>
  <si>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</si>
  <si>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</si>
  <si>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</si>
  <si>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</si>
  <si>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</si>
  <si>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</si>
  <si>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</si>
  <si>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</si>
  <si>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</si>
  <si>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</si>
  <si>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</si>
  <si>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</si>
  <si>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</si>
  <si>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</si>
  <si>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</si>
  <si>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</si>
  <si>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</si>
  <si>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</si>
  <si>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</si>
  <si>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</si>
  <si>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</si>
  <si>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</si>
  <si>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</si>
  <si>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</si>
  <si>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</si>
  <si>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</si>
  <si>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</si>
  <si>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</si>
  <si>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</si>
  <si>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</si>
  <si>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</si>
  <si>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</si>
  <si>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</si>
  <si>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</si>
  <si>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</si>
  <si>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</si>
  <si>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</si>
  <si>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</si>
  <si>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</si>
  <si>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</si>
  <si>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</si>
  <si>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</si>
  <si>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</si>
  <si>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</si>
  <si>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</si>
  <si>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</si>
  <si>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</si>
  <si>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</si>
  <si>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</si>
  <si>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</si>
  <si>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</si>
  <si>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</si>
  <si>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</si>
  <si>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</si>
  <si>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</si>
  <si>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</si>
  <si>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</si>
  <si>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</si>
  <si>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</si>
  <si>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</si>
  <si>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</si>
  <si>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</si>
  <si>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</si>
  <si>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</si>
  <si>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</si>
  <si>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</si>
  <si>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</si>
  <si>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</si>
  <si>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</si>
  <si>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</si>
  <si>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</si>
  <si>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</si>
  <si>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</si>
  <si>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</si>
  <si>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</si>
  <si>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</si>
  <si>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</si>
  <si>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</si>
  <si>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</si>
  <si>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</si>
  <si>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</si>
  <si>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</si>
  <si>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</si>
  <si>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</si>
  <si>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</si>
  <si>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</si>
  <si>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</si>
  <si>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</si>
  <si>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</si>
  <si>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</si>
  <si>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</si>
  <si>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</si>
  <si>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</si>
  <si>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</si>
  <si>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</si>
  <si>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</si>
  <si>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</si>
  <si>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</si>
  <si>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</si>
  <si>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</si>
  <si>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</si>
  <si>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</si>
  <si>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</si>
  <si>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</si>
  <si>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</si>
  <si>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</si>
  <si>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</si>
  <si>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</si>
  <si>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</si>
  <si>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</si>
  <si>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</si>
  <si>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</si>
  <si>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</si>
  <si>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</si>
  <si>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</si>
  <si>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</si>
  <si>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</si>
  <si>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</si>
  <si>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</si>
  <si>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</si>
  <si>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</si>
  <si>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</si>
  <si>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</si>
  <si>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</si>
  <si>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</si>
  <si>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</si>
  <si>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</si>
  <si>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</si>
  <si>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</si>
  <si>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</si>
  <si>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</si>
  <si>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</si>
  <si>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</si>
  <si>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</si>
  <si>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</si>
  <si>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</si>
  <si>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</si>
  <si>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</si>
  <si>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</si>
  <si>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</si>
  <si>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</si>
  <si>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</si>
  <si>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</si>
  <si>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</si>
  <si>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</si>
  <si>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</si>
  <si>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</si>
  <si>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</si>
  <si>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</si>
  <si>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</si>
  <si>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</si>
  <si>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</si>
  <si>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</si>
  <si>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</si>
  <si>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</si>
  <si>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</si>
  <si>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</si>
  <si>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</si>
  <si>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</si>
  <si>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</si>
  <si>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</si>
  <si>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</si>
  <si>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</si>
  <si>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</si>
  <si>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</si>
  <si>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</si>
  <si>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</si>
  <si>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</si>
  <si>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</si>
  <si>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</si>
  <si>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</si>
  <si>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</si>
  <si>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</si>
  <si>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</si>
  <si>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</si>
  <si>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</si>
  <si>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</si>
  <si>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</si>
  <si>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</si>
  <si>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</si>
  <si>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</si>
  <si>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</si>
  <si>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</si>
  <si>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</si>
  <si>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</si>
  <si>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</si>
  <si>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</si>
  <si>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</si>
  <si>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</si>
  <si>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</si>
  <si>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</si>
  <si>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</si>
  <si>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</si>
  <si>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</si>
  <si>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</si>
  <si>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</si>
  <si>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</si>
  <si>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</si>
  <si>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</si>
  <si>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</si>
  <si>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</si>
  <si>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</si>
  <si>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</si>
  <si>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</si>
  <si>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</si>
  <si>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</si>
  <si>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</si>
  <si>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</si>
  <si>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</si>
  <si>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</si>
  <si>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</si>
  <si>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</si>
  <si>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</si>
  <si>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</si>
  <si>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</si>
  <si>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</si>
  <si>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</si>
  <si>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</si>
  <si>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</si>
  <si>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</si>
  <si>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</si>
  <si>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</si>
  <si>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</si>
  <si>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</si>
  <si>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</si>
  <si>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</si>
  <si>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</si>
  <si>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</si>
  <si>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</si>
  <si>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</si>
  <si>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</si>
  <si>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</si>
  <si>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</si>
  <si>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</si>
  <si>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</si>
  <si>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</si>
  <si>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</si>
  <si>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</si>
  <si>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</si>
  <si>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</si>
  <si>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</si>
  <si>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</si>
  <si>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</si>
  <si>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</si>
  <si>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</si>
  <si>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</si>
  <si>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</si>
  <si>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</si>
  <si>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</si>
  <si>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</si>
  <si>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</si>
  <si>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</si>
  <si>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</si>
  <si>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</si>
  <si>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</si>
  <si>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</si>
  <si>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</si>
  <si>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</si>
  <si>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</si>
  <si>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</si>
  <si>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</si>
  <si>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</si>
  <si>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</si>
  <si>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</si>
  <si>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</si>
  <si>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</si>
  <si>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</si>
  <si>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</si>
  <si>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</si>
  <si>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</si>
  <si>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</si>
  <si>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</si>
  <si>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</si>
  <si>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</si>
  <si>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</si>
  <si>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</si>
  <si>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</si>
  <si>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</si>
  <si>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</si>
  <si>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</si>
  <si>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</si>
  <si>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</si>
  <si>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</si>
  <si>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</si>
  <si>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</si>
  <si>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</si>
  <si>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</si>
  <si>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</si>
  <si>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</si>
  <si>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</si>
  <si>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</si>
  <si>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</si>
  <si>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</si>
  <si>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</si>
  <si>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</si>
  <si>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</si>
  <si>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</si>
  <si>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</si>
  <si>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</si>
  <si>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</si>
  <si>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</si>
  <si>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</si>
  <si>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</si>
  <si>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</si>
  <si>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</si>
  <si>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</si>
  <si>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</si>
  <si>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</si>
  <si>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</si>
  <si>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</si>
  <si>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</si>
  <si>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</si>
  <si>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</si>
  <si>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</si>
  <si>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</si>
  <si>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</si>
  <si>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</si>
  <si>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</si>
  <si>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</si>
  <si>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</si>
  <si>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</si>
  <si>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</si>
  <si>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</si>
  <si>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</si>
  <si>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</si>
  <si>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</si>
  <si>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</si>
  <si>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</si>
  <si>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</si>
  <si>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</si>
  <si>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</si>
  <si>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</si>
  <si>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</si>
  <si>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</si>
  <si>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</si>
  <si>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</si>
  <si>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</si>
  <si>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</si>
  <si>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</si>
  <si>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</si>
  <si>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</si>
  <si>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</si>
  <si>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</si>
  <si>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</si>
  <si>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</si>
  <si>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</si>
  <si>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</si>
  <si>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</si>
  <si>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</si>
  <si>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</si>
  <si>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</si>
  <si>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</si>
  <si>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</si>
  <si>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</si>
  <si>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</si>
  <si>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</si>
  <si>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</si>
  <si>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</si>
  <si>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</si>
  <si>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</si>
  <si>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</si>
  <si>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</si>
  <si>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</si>
  <si>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</si>
  <si>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</si>
  <si>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</si>
  <si>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</si>
  <si>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</si>
  <si>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</si>
  <si>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</si>
  <si>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</si>
  <si>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</si>
  <si>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</si>
  <si>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</si>
  <si>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</si>
  <si>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</si>
  <si>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</si>
  <si>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</si>
  <si>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</si>
  <si>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</si>
  <si>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</si>
  <si>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</si>
  <si>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</si>
  <si>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</si>
  <si>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</si>
  <si>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</si>
  <si>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</si>
  <si>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</si>
  <si>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</si>
  <si>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</si>
  <si>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</si>
  <si>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</si>
  <si>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</si>
  <si>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</si>
  <si>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</si>
  <si>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</si>
  <si>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</si>
  <si>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</si>
  <si>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</si>
  <si>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</si>
  <si>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</si>
  <si>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</si>
  <si>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</si>
  <si>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</si>
  <si>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</si>
  <si>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</si>
  <si>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</si>
  <si>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</si>
  <si>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</si>
  <si>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</si>
  <si>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</si>
  <si>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</si>
  <si>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</si>
  <si>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</si>
  <si>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</si>
  <si>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</si>
  <si>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</si>
  <si>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</si>
  <si>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</si>
  <si>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</si>
  <si>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</si>
  <si>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</si>
  <si>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</si>
  <si>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</si>
  <si>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</si>
  <si>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</si>
  <si>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</si>
  <si>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</si>
  <si>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</si>
  <si>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</si>
  <si>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</si>
  <si>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</si>
  <si>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</si>
  <si>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</si>
  <si>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</si>
  <si>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</si>
  <si>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</si>
  <si>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</si>
  <si>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</si>
  <si>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</si>
  <si>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</si>
  <si>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</si>
  <si>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</si>
  <si>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</si>
  <si>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</si>
  <si>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</si>
  <si>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</si>
  <si>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</si>
  <si>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</si>
  <si>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</si>
  <si>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</si>
  <si>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</si>
  <si>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</si>
  <si>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</si>
  <si>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</si>
  <si>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</si>
  <si>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</si>
  <si>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</si>
  <si>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</si>
  <si>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</si>
  <si>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</si>
  <si>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</si>
  <si>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</si>
  <si>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</si>
  <si>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</si>
  <si>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</si>
  <si>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</si>
  <si>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</si>
  <si>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</si>
  <si>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</si>
  <si>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</si>
  <si>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</si>
  <si>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</si>
  <si>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</si>
  <si>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</si>
  <si>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</si>
  <si>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</si>
  <si>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</si>
  <si>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</si>
  <si>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</si>
  <si>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</si>
  <si>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</si>
  <si>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</si>
  <si>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</si>
  <si>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</si>
  <si>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</si>
  <si>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</si>
  <si>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</si>
  <si>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</si>
  <si>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</si>
  <si>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</si>
  <si>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</si>
  <si>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</si>
  <si>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</si>
  <si>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</si>
  <si>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</si>
  <si>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</si>
  <si>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</si>
  <si>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</si>
  <si>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</si>
  <si>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</si>
  <si>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</si>
  <si>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</si>
  <si>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</si>
  <si>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</si>
  <si>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</si>
  <si>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</si>
  <si>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</si>
  <si>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</si>
  <si>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</si>
  <si>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</si>
  <si>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</si>
  <si>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</si>
  <si>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</si>
  <si>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</si>
  <si>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</si>
  <si>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</si>
  <si>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</si>
  <si>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</si>
  <si>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</si>
  <si>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</si>
  <si>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</si>
  <si>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</si>
  <si>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</si>
  <si>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</si>
  <si>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</si>
  <si>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</si>
  <si>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</si>
  <si>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</si>
  <si>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</si>
  <si>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</si>
  <si>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</si>
  <si>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</si>
  <si>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</si>
  <si>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</si>
  <si>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</si>
  <si>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</si>
  <si>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</si>
  <si>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</si>
  <si>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</si>
  <si>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</si>
  <si>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</si>
  <si>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</si>
  <si>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</si>
  <si>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</si>
  <si>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</si>
  <si>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</si>
  <si>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</si>
  <si>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</si>
  <si>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</si>
  <si>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</si>
  <si>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</si>
  <si>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</si>
  <si>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</si>
  <si>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</si>
  <si>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</si>
  <si>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</si>
  <si>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</si>
  <si>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</si>
  <si>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</si>
  <si>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</si>
  <si>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</si>
  <si>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</si>
  <si>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</si>
  <si>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</si>
  <si>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</si>
  <si>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</si>
  <si>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</si>
  <si>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</si>
  <si>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</si>
  <si>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</si>
  <si>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</si>
  <si>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</si>
  <si>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</si>
  <si>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</si>
  <si>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</si>
  <si>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</si>
  <si>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</si>
  <si>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</si>
  <si>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</si>
  <si>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</si>
  <si>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</si>
  <si>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</si>
  <si>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</si>
  <si>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</si>
  <si>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</si>
  <si>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</si>
  <si>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</si>
  <si>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</si>
  <si>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</si>
  <si>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</si>
  <si>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</si>
  <si>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</si>
  <si>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</si>
  <si>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</si>
  <si>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</si>
  <si>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</si>
  <si>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</si>
  <si>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</si>
  <si>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</si>
  <si>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</si>
  <si>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</si>
  <si>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</si>
  <si>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</si>
  <si>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</si>
  <si>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</si>
  <si>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</si>
  <si>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</si>
  <si>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</si>
  <si>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</si>
  <si>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</si>
  <si>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</si>
  <si>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</si>
  <si>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</si>
  <si>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</si>
  <si>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</si>
  <si>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</si>
  <si>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</si>
  <si>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</si>
  <si>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</si>
  <si>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</si>
  <si>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</si>
  <si>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</si>
  <si>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</si>
  <si>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</si>
  <si>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</si>
  <si>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</si>
  <si>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</si>
  <si>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</si>
  <si>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</si>
  <si>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</si>
  <si>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</si>
  <si>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</si>
  <si>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</si>
  <si>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</si>
  <si>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</si>
  <si>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</si>
  <si>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</si>
  <si>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</si>
  <si>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</si>
  <si>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</si>
  <si>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</si>
  <si>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</si>
  <si>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</si>
  <si>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</si>
  <si>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</si>
  <si>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</si>
  <si>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</si>
  <si>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</si>
  <si>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</si>
  <si>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</si>
  <si>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</si>
  <si>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</si>
  <si>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</si>
  <si>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</si>
  <si>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</si>
  <si>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</si>
  <si>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</si>
  <si>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</si>
  <si>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</si>
  <si>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</si>
  <si>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</si>
  <si>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</si>
  <si>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</si>
  <si>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</si>
  <si>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</si>
  <si>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</si>
  <si>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</si>
  <si>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</si>
  <si>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</si>
  <si>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</si>
  <si>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</si>
  <si>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</si>
  <si>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</si>
  <si>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</si>
  <si>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</si>
  <si>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</si>
  <si>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</si>
  <si>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</si>
  <si>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</si>
  <si>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</si>
  <si>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</si>
  <si>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</si>
  <si>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</si>
  <si>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</si>
  <si>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</si>
  <si>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</si>
  <si>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</si>
  <si>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</si>
  <si>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</si>
  <si>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</si>
  <si>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</si>
  <si>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</si>
  <si>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</si>
  <si>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</si>
  <si>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</si>
  <si>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</si>
  <si>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</si>
  <si>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</si>
  <si>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</si>
  <si>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</si>
  <si>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</si>
  <si>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</si>
  <si>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</si>
  <si>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</si>
  <si>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</si>
  <si>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</si>
  <si>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</si>
  <si>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</si>
  <si>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</si>
  <si>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</si>
  <si>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</si>
  <si>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</si>
  <si>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</si>
  <si>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</si>
  <si>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</si>
  <si>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</si>
  <si>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</si>
  <si>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</si>
  <si>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</si>
  <si>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</si>
  <si>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</si>
  <si>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</si>
  <si>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</si>
  <si>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</si>
  <si>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</si>
  <si>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</si>
  <si>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</si>
  <si>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</si>
  <si>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</si>
  <si>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</si>
  <si>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</si>
  <si>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</si>
  <si>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</si>
  <si>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</si>
  <si>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</si>
  <si>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</si>
  <si>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</si>
  <si>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</si>
  <si>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</si>
  <si>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</si>
  <si>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</si>
  <si>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</si>
  <si>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</si>
  <si>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</si>
  <si>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</si>
  <si>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</si>
  <si>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</si>
  <si>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</si>
  <si>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</si>
  <si>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</si>
  <si>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</si>
  <si>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</si>
  <si>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</si>
  <si>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</si>
  <si>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</si>
  <si>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</si>
  <si>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</si>
  <si>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</si>
  <si>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</si>
  <si>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</si>
  <si>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</si>
  <si>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</si>
  <si>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</si>
  <si>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</si>
  <si>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</si>
  <si>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</si>
  <si>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</si>
  <si>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</si>
  <si>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</si>
  <si>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</si>
  <si>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</si>
  <si>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</si>
  <si>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</si>
  <si>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</si>
  <si>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</si>
  <si>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</si>
  <si>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</si>
  <si>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</si>
  <si>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</si>
  <si>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</si>
  <si>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</si>
  <si>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</si>
  <si>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</si>
  <si>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</si>
  <si>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</si>
  <si>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</si>
  <si>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</si>
  <si>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</si>
  <si>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</si>
  <si>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</si>
  <si>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</si>
  <si>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</si>
  <si>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</si>
  <si>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</si>
  <si>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</si>
  <si>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</si>
  <si>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</si>
  <si>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</si>
  <si>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</si>
  <si>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</si>
  <si>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</si>
  <si>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</si>
  <si>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</si>
  <si>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</si>
  <si>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</si>
  <si>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</si>
  <si>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</si>
  <si>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</si>
  <si>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</si>
  <si>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</si>
  <si>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</si>
  <si>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</si>
  <si>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</si>
  <si>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</si>
  <si>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</si>
  <si>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</si>
  <si>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</si>
  <si>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</si>
  <si>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</si>
  <si>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</si>
  <si>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</si>
  <si>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</si>
  <si>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</si>
  <si>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</si>
  <si>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</si>
  <si>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</si>
  <si>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</si>
  <si>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</si>
  <si>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</si>
  <si>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</si>
  <si>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</si>
  <si>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</si>
  <si>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</si>
  <si>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</si>
  <si>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</si>
  <si>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</si>
  <si>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</si>
  <si>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</si>
  <si>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</si>
  <si>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</si>
  <si>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</si>
  <si>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</si>
  <si>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</si>
  <si>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</si>
  <si>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</si>
  <si>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</si>
  <si>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</si>
  <si>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</si>
  <si>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</si>
  <si>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</si>
  <si>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</si>
  <si>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</si>
  <si>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</si>
  <si>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</si>
  <si>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</si>
  <si>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</si>
  <si>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</si>
  <si>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</si>
  <si>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</si>
  <si>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</si>
  <si>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</si>
  <si>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</si>
  <si>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</si>
  <si>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</si>
  <si>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</si>
  <si>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</si>
  <si>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</si>
  <si>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</si>
  <si>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</si>
  <si>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</si>
  <si>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</si>
  <si>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</si>
  <si>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</si>
  <si>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</si>
  <si>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</si>
  <si>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</si>
  <si>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</si>
  <si>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</si>
  <si>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</si>
  <si>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</si>
  <si>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</si>
  <si>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</si>
  <si>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</si>
  <si>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</si>
  <si>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</si>
  <si>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</si>
  <si>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</si>
  <si>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</si>
  <si>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</si>
  <si>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</si>
  <si>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</si>
  <si>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</si>
  <si>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</si>
  <si>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</si>
  <si>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</si>
  <si>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</si>
  <si>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</si>
  <si>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</si>
  <si>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</si>
  <si>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</si>
  <si>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</si>
  <si>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</si>
  <si>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</si>
  <si>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</si>
  <si>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</si>
  <si>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</si>
  <si>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</si>
  <si>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</si>
  <si>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</si>
  <si>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</si>
  <si>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</si>
  <si>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</si>
  <si>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</si>
  <si>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</si>
  <si>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</si>
  <si>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</si>
  <si>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</si>
  <si>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</si>
  <si>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</si>
  <si>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</si>
  <si>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</si>
  <si>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</si>
  <si>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</si>
  <si>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</si>
  <si>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</si>
  <si>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</si>
  <si>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</si>
  <si>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</si>
  <si>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</si>
  <si>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</si>
  <si>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</si>
  <si>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</si>
  <si>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</si>
  <si>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</si>
  <si>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</si>
  <si>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</si>
  <si>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</si>
  <si>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</si>
  <si>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</si>
  <si>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</si>
  <si>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</si>
  <si>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</si>
  <si>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</si>
  <si>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</si>
  <si>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</si>
  <si>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</si>
  <si>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</si>
  <si>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</si>
  <si>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</si>
  <si>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</si>
  <si>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</si>
  <si>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</si>
  <si>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</si>
  <si>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</si>
  <si>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</si>
  <si>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</si>
  <si>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</si>
  <si>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</si>
  <si>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</si>
  <si>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</si>
  <si>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</si>
  <si>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</si>
  <si>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</si>
  <si>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</si>
  <si>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</si>
  <si>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</si>
  <si>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</si>
  <si>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</si>
  <si>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</si>
  <si>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</si>
  <si>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</si>
  <si>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</si>
  <si>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</si>
  <si>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</si>
  <si>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</si>
  <si>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</si>
  <si>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</si>
  <si>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</si>
  <si>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</si>
  <si>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</si>
  <si>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</si>
  <si>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</si>
  <si>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</si>
  <si>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</si>
  <si>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</si>
  <si>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</si>
  <si>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</si>
  <si>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</si>
  <si>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</si>
  <si>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</si>
  <si>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</si>
  <si>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</si>
  <si>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</si>
  <si>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</si>
  <si>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</si>
  <si>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</si>
  <si>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</si>
  <si>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</si>
  <si>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</si>
  <si>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</si>
  <si>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</si>
  <si>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</si>
  <si>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</si>
  <si>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</si>
  <si>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</si>
  <si>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</si>
  <si>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</si>
  <si>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</si>
  <si>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</si>
  <si>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</si>
  <si>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</si>
  <si>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</si>
  <si>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</si>
  <si>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</si>
  <si>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</si>
  <si>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</si>
  <si>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</si>
  <si>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</si>
  <si>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</si>
  <si>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</si>
  <si>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</si>
  <si>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</si>
  <si>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</si>
  <si>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</si>
  <si>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</si>
  <si>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</si>
  <si>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</si>
  <si>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</si>
  <si>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</si>
  <si>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</si>
  <si>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</si>
  <si>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</si>
  <si>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</si>
  <si>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</si>
  <si>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</si>
  <si>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</si>
  <si>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</si>
  <si>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</si>
  <si>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</si>
  <si>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</si>
  <si>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</si>
  <si>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</si>
  <si>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</si>
  <si>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</si>
  <si>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</si>
  <si>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</si>
  <si>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</si>
  <si>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</si>
  <si>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</si>
  <si>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</si>
  <si>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</si>
  <si>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</si>
  <si>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</si>
  <si>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</si>
  <si>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</si>
  <si>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</si>
  <si>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</si>
  <si>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</si>
  <si>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</si>
  <si>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</si>
  <si>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</si>
  <si>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</si>
  <si>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</si>
  <si>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</si>
  <si>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</si>
  <si>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</si>
  <si>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</si>
  <si>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</si>
  <si>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</si>
  <si>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</si>
  <si>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</si>
  <si>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</si>
  <si>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</si>
  <si>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</si>
  <si>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</si>
  <si>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</si>
  <si>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</si>
  <si>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</si>
  <si>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</si>
  <si>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</si>
  <si>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</si>
  <si>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</si>
  <si>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</si>
  <si>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</si>
  <si>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</si>
  <si>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</si>
  <si>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</si>
  <si>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</si>
  <si>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</si>
  <si>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</si>
  <si>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</si>
  <si>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</si>
  <si>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</si>
  <si>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</si>
  <si>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</si>
  <si>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</si>
  <si>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</si>
  <si>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</si>
  <si>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</si>
  <si>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</si>
  <si>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</si>
  <si>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</si>
  <si>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</si>
  <si>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</si>
  <si>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</si>
  <si>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</si>
  <si>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</si>
  <si>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</si>
  <si>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</si>
  <si>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</si>
  <si>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</si>
  <si>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</si>
  <si>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</si>
  <si>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</si>
  <si>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</si>
  <si>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</si>
  <si>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</si>
  <si>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</si>
  <si>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</si>
  <si>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</si>
  <si>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</si>
  <si>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</si>
  <si>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</si>
  <si>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</si>
  <si>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</si>
  <si>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</si>
  <si>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</si>
  <si>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</si>
  <si>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</si>
  <si>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</si>
  <si>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</si>
  <si>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</si>
  <si>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</si>
  <si>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</si>
  <si>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</si>
  <si>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</si>
  <si>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</si>
  <si>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</si>
  <si>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</si>
  <si>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</si>
  <si>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</si>
  <si>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</si>
  <si>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</si>
  <si>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</si>
  <si>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</si>
  <si>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</si>
  <si>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</si>
  <si>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</si>
  <si>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</si>
  <si>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</si>
  <si>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</si>
  <si>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</si>
  <si>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</si>
  <si>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</si>
  <si>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</si>
  <si>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</si>
  <si>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</si>
  <si>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</si>
  <si>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</si>
  <si>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</si>
  <si>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</si>
  <si>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</si>
  <si>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</si>
  <si>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</si>
  <si>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</si>
  <si>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</si>
  <si>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</si>
  <si>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</si>
  <si>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</si>
  <si>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</si>
  <si>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</si>
  <si>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</si>
  <si>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</si>
  <si>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</si>
  <si>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</si>
  <si>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</si>
  <si>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</si>
  <si>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</si>
  <si>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</si>
  <si>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</si>
  <si>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</si>
  <si>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</si>
  <si>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</si>
  <si>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</si>
  <si>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</si>
  <si>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</si>
  <si>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</si>
  <si>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</si>
  <si>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</si>
  <si>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</si>
  <si>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</si>
  <si>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</si>
  <si>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</si>
  <si>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</si>
  <si>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</si>
  <si>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</si>
  <si>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</si>
  <si>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</si>
  <si>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</si>
  <si>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</si>
  <si>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</si>
  <si>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</si>
  <si>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</si>
  <si>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</si>
  <si>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</si>
  <si>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</si>
  <si>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</si>
  <si>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</si>
  <si>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</si>
  <si>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</si>
  <si>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</si>
  <si>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</si>
  <si>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</si>
  <si>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</si>
  <si>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</si>
  <si>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</si>
  <si>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</si>
  <si>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</si>
  <si>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</si>
  <si>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</si>
  <si>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</si>
  <si>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</si>
  <si>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</si>
  <si>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</si>
  <si>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</si>
  <si>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</si>
  <si>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</si>
  <si>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</si>
  <si>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</si>
  <si>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</si>
  <si>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</si>
  <si>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</si>
  <si>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</si>
  <si>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</si>
  <si>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</si>
  <si>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</si>
  <si>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</si>
  <si>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</si>
  <si>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</si>
  <si>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</si>
  <si>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</si>
  <si>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</si>
  <si>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</si>
  <si>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</si>
  <si>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</si>
  <si>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</si>
  <si>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</si>
  <si>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</si>
  <si>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</si>
  <si>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</si>
  <si>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</si>
  <si>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</si>
  <si>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</si>
  <si>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</si>
  <si>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</si>
  <si>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</si>
  <si>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</si>
  <si>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</si>
  <si>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</si>
  <si>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</si>
  <si>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</si>
  <si>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</si>
  <si>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</si>
  <si>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</si>
  <si>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</si>
  <si>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</si>
  <si>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</si>
  <si>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</si>
  <si>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</si>
  <si>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</si>
  <si>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</si>
  <si>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</si>
  <si>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</si>
  <si>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</si>
  <si>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</si>
  <si>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</si>
  <si>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</si>
  <si>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</si>
  <si>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</si>
  <si>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</si>
  <si>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</si>
  <si>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</si>
  <si>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</si>
  <si>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</si>
  <si>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</si>
  <si>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</si>
  <si>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</si>
  <si>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</si>
  <si>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</si>
  <si>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</si>
  <si>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</si>
  <si>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</si>
  <si>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</si>
  <si>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</si>
  <si>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</si>
  <si>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</si>
  <si>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</si>
  <si>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</si>
  <si>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</si>
  <si>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</si>
  <si>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</si>
  <si>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</si>
  <si>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</si>
  <si>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</si>
  <si>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</si>
  <si>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</si>
  <si>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</si>
  <si>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</si>
  <si>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</si>
  <si>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</si>
  <si>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</si>
  <si>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</si>
  <si>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</si>
  <si>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</si>
  <si>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</si>
  <si>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</si>
  <si>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</si>
  <si>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</si>
  <si>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</si>
  <si>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</si>
  <si>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</si>
  <si>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</si>
  <si>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</si>
  <si>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</si>
  <si>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</si>
  <si>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</si>
  <si>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</si>
  <si>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</si>
  <si>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</si>
  <si>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</si>
  <si>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</si>
  <si>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</si>
  <si>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</si>
  <si>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</si>
  <si>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</si>
  <si>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</si>
  <si>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</si>
  <si>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</si>
  <si>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</si>
  <si>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</si>
  <si>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</si>
  <si>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</si>
  <si>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</si>
  <si>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</si>
  <si>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</si>
  <si>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</si>
  <si>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</si>
  <si>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</si>
  <si>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</si>
  <si>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</si>
  <si>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</si>
  <si>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</si>
  <si>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</si>
  <si>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</si>
  <si>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</si>
  <si>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</si>
  <si>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</si>
  <si>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</si>
  <si>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</si>
  <si>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</si>
  <si>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</si>
  <si>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</si>
  <si>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</si>
  <si>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</si>
  <si>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</si>
  <si>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</si>
  <si>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</si>
  <si>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</si>
  <si>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</si>
  <si>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</si>
  <si>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</si>
  <si>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</si>
  <si>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</si>
  <si>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</si>
  <si>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</si>
  <si>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</si>
  <si>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</si>
  <si>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</si>
  <si>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</si>
  <si>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</si>
  <si>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</si>
  <si>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</si>
  <si>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</si>
  <si>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</si>
  <si>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</si>
  <si>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</si>
  <si>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</si>
  <si>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</si>
  <si>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</si>
  <si>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</si>
  <si>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</si>
  <si>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</si>
  <si>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</si>
  <si>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</si>
  <si>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</si>
  <si>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</si>
  <si>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</si>
  <si>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</si>
  <si>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</si>
  <si>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</si>
  <si>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</si>
  <si>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</si>
  <si>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</si>
  <si>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</si>
  <si>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</si>
  <si>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</si>
  <si>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</si>
  <si>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</si>
  <si>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</si>
  <si>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</si>
  <si>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</si>
  <si>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</si>
  <si>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</si>
  <si>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</si>
  <si>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</si>
  <si>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</si>
  <si>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</si>
  <si>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</si>
  <si>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</si>
  <si>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</si>
  <si>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</si>
  <si>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</si>
  <si>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</si>
  <si>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</si>
  <si>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</si>
  <si>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</si>
  <si>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</si>
  <si>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</si>
  <si>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</si>
  <si>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</si>
  <si>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</si>
  <si>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</si>
  <si>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</si>
  <si>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</si>
  <si>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</si>
  <si>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</si>
  <si>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</si>
  <si>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</si>
  <si>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</si>
  <si>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</si>
  <si>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</si>
  <si>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</si>
  <si>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</si>
  <si>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</si>
  <si>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</si>
  <si>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</si>
  <si>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</si>
  <si>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</si>
  <si>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</si>
  <si>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</si>
  <si>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</si>
  <si>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</si>
  <si>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</si>
  <si>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</si>
  <si>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</si>
  <si>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</si>
  <si>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</si>
  <si>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</si>
  <si>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</si>
  <si>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</si>
  <si>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</si>
  <si>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</si>
  <si>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</si>
  <si>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</si>
  <si>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</si>
  <si>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</si>
  <si>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</si>
  <si>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</si>
  <si>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</si>
  <si>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</si>
  <si>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</si>
  <si>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</si>
  <si>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</si>
  <si>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</si>
  <si>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</si>
  <si>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</si>
  <si>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</si>
  <si>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</si>
  <si>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</si>
  <si>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</si>
  <si>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</si>
  <si>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</si>
  <si>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</si>
  <si>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</si>
  <si>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</si>
  <si>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</si>
  <si>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</si>
  <si>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</si>
  <si>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</si>
  <si>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</si>
  <si>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</si>
  <si>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</si>
  <si>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</si>
  <si>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</si>
  <si>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</si>
  <si>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</si>
  <si>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</si>
  <si>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</si>
  <si>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</si>
  <si>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</si>
  <si>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</si>
  <si>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</si>
  <si>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</si>
  <si>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</si>
  <si>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</si>
  <si>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</si>
  <si>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</si>
  <si>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</si>
  <si>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</si>
  <si>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</si>
  <si>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</si>
  <si>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</si>
  <si>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</si>
  <si>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</si>
  <si>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</si>
  <si>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</si>
  <si>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</si>
  <si>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</si>
  <si>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</si>
  <si>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</si>
  <si>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</si>
  <si>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</si>
  <si>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</si>
  <si>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</si>
  <si>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</si>
  <si>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</si>
  <si>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</si>
  <si>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</si>
  <si>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</si>
  <si>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</si>
  <si>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</si>
  <si>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</si>
  <si>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</si>
  <si>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</si>
  <si>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</si>
  <si>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</si>
  <si>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</si>
  <si>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</si>
  <si>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</si>
  <si>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</si>
  <si>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</si>
  <si>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</si>
  <si>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</si>
  <si>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</si>
  <si>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</si>
  <si>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</si>
  <si>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</si>
  <si>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</si>
  <si>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</si>
  <si>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</si>
  <si>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</si>
  <si>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</si>
  <si>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</si>
  <si>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</si>
  <si>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</si>
  <si>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</si>
  <si>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</si>
  <si>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</si>
  <si>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</si>
  <si>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</si>
  <si>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</si>
  <si>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</si>
  <si>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</si>
  <si>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</si>
  <si>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</si>
  <si>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</si>
  <si>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</si>
  <si>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</si>
  <si>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</si>
  <si>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</si>
  <si>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</si>
  <si>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</si>
  <si>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</si>
  <si>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</si>
  <si>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</si>
  <si>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</si>
  <si>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</si>
  <si>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</si>
  <si>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</si>
  <si>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</si>
  <si>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</si>
  <si>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</si>
  <si>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</si>
  <si>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</si>
  <si>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</si>
  <si>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</si>
  <si>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</si>
  <si>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</si>
  <si>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</si>
  <si>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</si>
  <si>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</si>
  <si>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</si>
  <si>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</si>
  <si>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</si>
  <si>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</si>
  <si>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</si>
  <si>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</si>
  <si>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</si>
  <si>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</si>
  <si>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</si>
  <si>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</si>
  <si>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</si>
  <si>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</si>
  <si>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</si>
  <si>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</si>
  <si>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</si>
  <si>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</si>
  <si>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</si>
  <si>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</si>
  <si>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</si>
  <si>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</si>
  <si>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</si>
  <si>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</si>
  <si>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</si>
  <si>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</si>
  <si>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</si>
  <si>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</si>
  <si>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</si>
  <si>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</si>
  <si>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</si>
  <si>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</si>
  <si>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</si>
  <si>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</si>
  <si>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</si>
  <si>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</si>
  <si>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</si>
  <si>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</si>
  <si>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</si>
  <si>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</si>
  <si>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</si>
  <si>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</si>
  <si>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</si>
  <si>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</si>
  <si>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</si>
  <si>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</si>
  <si>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</si>
  <si>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</si>
  <si>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</si>
  <si>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</si>
  <si>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</si>
  <si>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</si>
  <si>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</si>
  <si>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</si>
  <si>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</si>
  <si>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</si>
  <si>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</si>
  <si>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</si>
  <si>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</si>
  <si>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</si>
  <si>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</si>
  <si>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</si>
  <si>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</si>
  <si>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</si>
  <si>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</si>
  <si>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</si>
  <si>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</si>
  <si>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</si>
  <si>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</si>
  <si>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</si>
  <si>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</si>
  <si>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</si>
  <si>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</si>
  <si>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</si>
  <si>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</si>
  <si>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</si>
  <si>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</si>
  <si>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</si>
  <si>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</si>
  <si>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</si>
  <si>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</si>
  <si>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</si>
  <si>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</si>
  <si>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</si>
  <si>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</si>
  <si>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</si>
  <si>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</si>
  <si>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</si>
  <si>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</si>
  <si>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</si>
  <si>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</si>
  <si>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</si>
  <si>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</si>
  <si>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</si>
  <si>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</si>
  <si>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</si>
  <si>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</si>
  <si>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</si>
  <si>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</si>
  <si>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</si>
  <si>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</si>
  <si>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</si>
  <si>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</si>
  <si>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</si>
  <si>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</si>
  <si>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</si>
  <si>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</si>
  <si>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</si>
  <si>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</si>
  <si>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</si>
  <si>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</si>
  <si>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</si>
  <si>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</si>
  <si>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</si>
  <si>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</si>
  <si>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</si>
  <si>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</si>
  <si>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</si>
  <si>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</si>
  <si>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</si>
  <si>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</si>
  <si>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</si>
  <si>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</si>
  <si>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</si>
  <si>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</si>
  <si>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</si>
  <si>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</si>
  <si>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</si>
  <si>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</si>
  <si>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</si>
  <si>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</si>
  <si>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</si>
  <si>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</si>
  <si>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</si>
  <si>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</si>
  <si>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</si>
  <si>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</si>
  <si>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</si>
  <si>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</si>
  <si>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</si>
  <si>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</si>
  <si>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</si>
  <si>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</si>
  <si>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</si>
  <si>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</si>
  <si>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</si>
  <si>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</si>
  <si>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</si>
  <si>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</si>
  <si>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</si>
  <si>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</si>
  <si>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</si>
  <si>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</si>
  <si>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</si>
  <si>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</si>
  <si>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</si>
  <si>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</si>
  <si>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</si>
  <si>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</si>
  <si>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</si>
  <si>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</si>
  <si>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</si>
  <si>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</si>
  <si>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</si>
  <si>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</si>
  <si>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</si>
  <si>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</si>
  <si>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</si>
  <si>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</si>
  <si>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</si>
  <si>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</si>
  <si>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</si>
  <si>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</si>
  <si>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</si>
  <si>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</si>
  <si>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</si>
  <si>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</si>
  <si>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</si>
  <si>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</si>
  <si>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</si>
  <si>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</si>
  <si>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</si>
  <si>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</si>
  <si>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</si>
  <si>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</si>
  <si>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</si>
  <si>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</si>
  <si>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</si>
  <si>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</si>
  <si>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</si>
  <si>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</si>
  <si>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</si>
  <si>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</si>
  <si>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</si>
  <si>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</si>
  <si>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</si>
  <si>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</si>
  <si>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</si>
  <si>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</si>
  <si>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</si>
  <si>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</si>
  <si>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</si>
  <si>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</si>
  <si>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</si>
  <si>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</si>
  <si>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</si>
  <si>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</si>
  <si>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</si>
  <si>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</si>
  <si>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</si>
  <si>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</si>
  <si>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</si>
  <si>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</si>
  <si>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</si>
  <si>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</si>
  <si>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</si>
  <si>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</si>
  <si>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</si>
  <si>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</si>
  <si>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</si>
  <si>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</si>
  <si>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</si>
  <si>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</si>
  <si>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</si>
  <si>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</si>
  <si>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</si>
  <si>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</si>
  <si>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</si>
  <si>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</si>
  <si>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</si>
  <si>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</si>
  <si>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</si>
  <si>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</si>
  <si>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</si>
  <si>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</si>
  <si>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</si>
  <si>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</si>
  <si>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</si>
  <si>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</si>
  <si>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</si>
  <si>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</si>
  <si>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</si>
  <si>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</si>
  <si>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</si>
  <si>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</si>
  <si>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</si>
  <si>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</si>
  <si>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</si>
  <si>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</si>
  <si>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</si>
  <si>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</si>
  <si>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</si>
  <si>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</si>
  <si>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</si>
  <si>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</si>
  <si>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</si>
  <si>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</si>
  <si>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</si>
  <si>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</si>
  <si>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</si>
  <si>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</si>
  <si>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</si>
  <si>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</si>
  <si>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</si>
  <si>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</si>
  <si>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</si>
  <si>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</si>
  <si>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</si>
  <si>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</si>
  <si>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</si>
  <si>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</si>
  <si>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</si>
  <si>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</si>
  <si>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</si>
  <si>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</si>
  <si>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</si>
  <si>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</si>
  <si>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</si>
  <si>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</si>
  <si>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</si>
  <si>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</si>
  <si>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</si>
  <si>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</si>
  <si>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</si>
  <si>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</si>
  <si>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</si>
  <si>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</si>
  <si>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</si>
  <si>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</si>
  <si>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</si>
  <si>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</si>
  <si>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</si>
  <si>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</si>
  <si>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</si>
  <si>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</si>
  <si>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</si>
  <si>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</si>
  <si>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</si>
  <si>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</si>
  <si>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</si>
  <si>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</si>
  <si>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</si>
  <si>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</si>
  <si>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</si>
  <si>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</si>
  <si>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</si>
  <si>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</si>
  <si>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</si>
  <si>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</si>
  <si>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</si>
  <si>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</si>
  <si>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</si>
  <si>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</si>
  <si>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</si>
  <si>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</si>
  <si>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</si>
  <si>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</si>
  <si>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</si>
  <si>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</si>
  <si>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</si>
  <si>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</si>
  <si>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</si>
  <si>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</si>
  <si>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</si>
  <si>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</si>
  <si>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</si>
  <si>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</si>
  <si>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</si>
  <si>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</si>
  <si>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</si>
  <si>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</si>
  <si>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</si>
  <si>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</si>
  <si>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</si>
  <si>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</si>
  <si>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</si>
  <si>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</si>
  <si>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</si>
  <si>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</si>
  <si>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</si>
  <si>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</si>
  <si>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</si>
  <si>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</si>
  <si>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</si>
  <si>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</si>
  <si>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</si>
  <si>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</si>
  <si>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</si>
  <si>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</si>
  <si>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</si>
  <si>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</si>
  <si>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</si>
  <si>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</si>
  <si>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</si>
  <si>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</si>
  <si>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</si>
  <si>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</si>
  <si>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</si>
  <si>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</si>
  <si>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</si>
  <si>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</si>
  <si>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</si>
  <si>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</si>
  <si>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</si>
  <si>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</si>
  <si>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</si>
  <si>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</si>
  <si>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</si>
  <si>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</si>
  <si>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</si>
  <si>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</si>
  <si>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</si>
  <si>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</si>
  <si>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</si>
  <si>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</si>
  <si>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</si>
  <si>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</si>
  <si>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</si>
  <si>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</si>
  <si>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</si>
  <si>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</si>
  <si>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</si>
  <si>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</si>
  <si>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</si>
  <si>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</si>
  <si>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</si>
  <si>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</si>
  <si>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</si>
  <si>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</si>
  <si>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</si>
  <si>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</si>
  <si>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</si>
  <si>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</si>
  <si>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</si>
  <si>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</si>
  <si>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</si>
  <si>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</si>
  <si>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</si>
  <si>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</si>
  <si>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</si>
  <si>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</si>
  <si>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</si>
  <si>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</si>
  <si>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</si>
  <si>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</si>
  <si>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</si>
  <si>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</si>
  <si>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</si>
  <si>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</si>
  <si>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</si>
  <si>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</si>
  <si>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</si>
  <si>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</si>
  <si>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</si>
  <si>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</si>
  <si>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</si>
  <si>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</si>
  <si>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</si>
  <si>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</si>
  <si>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</si>
  <si>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</si>
  <si>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</si>
  <si>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</si>
  <si>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</si>
  <si>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</si>
  <si>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</si>
  <si>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</si>
  <si>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</si>
  <si>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</si>
  <si>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</si>
  <si>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</si>
  <si>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</si>
  <si>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</si>
  <si>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</si>
  <si>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</si>
  <si>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</si>
  <si>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</si>
  <si>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</si>
  <si>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</si>
  <si>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</si>
  <si>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</si>
  <si>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</si>
  <si>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</si>
  <si>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</si>
  <si>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</si>
  <si>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</si>
  <si>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</si>
  <si>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</si>
  <si>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</si>
  <si>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</si>
  <si>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</si>
  <si>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</si>
  <si>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</si>
  <si>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</si>
  <si>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</si>
  <si>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</si>
  <si>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</si>
  <si>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</si>
  <si>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</si>
  <si>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</si>
  <si>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</si>
  <si>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</si>
  <si>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</si>
  <si>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</si>
  <si>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</si>
  <si>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</si>
  <si>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</si>
  <si>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</si>
  <si>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</si>
  <si>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</si>
  <si>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</si>
  <si>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</si>
  <si>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</si>
  <si>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</si>
  <si>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</si>
  <si>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</si>
  <si>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</si>
  <si>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</si>
  <si>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</si>
  <si>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</si>
  <si>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</si>
  <si>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</si>
  <si>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</si>
  <si>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</si>
  <si>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</si>
  <si>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</si>
  <si>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</si>
  <si>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</si>
  <si>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</si>
  <si>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</si>
  <si>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</si>
  <si>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</si>
  <si>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</si>
  <si>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</si>
  <si>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</si>
  <si>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</si>
  <si>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</si>
  <si>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</si>
  <si>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</si>
  <si>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</si>
  <si>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</si>
  <si>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</si>
  <si>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</si>
  <si>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</si>
  <si>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</si>
  <si>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</si>
  <si>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</si>
  <si>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</si>
  <si>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</si>
  <si>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</si>
  <si>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</si>
  <si>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</si>
  <si>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</si>
  <si>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</si>
  <si>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</si>
  <si>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</si>
  <si>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</si>
  <si>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</si>
  <si>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</si>
  <si>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</si>
  <si>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</si>
  <si>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</si>
  <si>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</si>
  <si>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</si>
  <si>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</si>
  <si>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</si>
  <si>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</si>
  <si>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</si>
  <si>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</si>
  <si>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</si>
  <si>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</si>
  <si>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</si>
  <si>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</si>
  <si>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</si>
  <si>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</si>
  <si>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</si>
  <si>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</si>
  <si>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</si>
  <si>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</si>
  <si>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</si>
  <si>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</si>
  <si>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</si>
  <si>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</si>
  <si>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</si>
  <si>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</si>
  <si>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</si>
  <si>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</si>
  <si>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</si>
  <si>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</si>
  <si>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</si>
  <si>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</si>
  <si>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</si>
  <si>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</si>
  <si>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</si>
  <si>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</si>
  <si>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</si>
  <si>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</si>
  <si>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</si>
  <si>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</si>
  <si>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</si>
  <si>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</si>
  <si>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</si>
  <si>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</si>
  <si>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</si>
  <si>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</si>
  <si>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</si>
  <si>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</si>
  <si>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</si>
  <si>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</si>
  <si>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</si>
  <si>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</si>
  <si>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</si>
  <si>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</si>
  <si>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</si>
  <si>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</si>
  <si>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</si>
  <si>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</si>
  <si>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</si>
  <si>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</si>
  <si>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</si>
  <si>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</si>
  <si>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</si>
  <si>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</si>
  <si>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</si>
  <si>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</si>
  <si>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</si>
  <si>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</si>
  <si>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</si>
  <si>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</si>
  <si>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</si>
  <si>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</si>
  <si>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</si>
  <si>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</si>
  <si>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</si>
  <si>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</si>
  <si>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</si>
  <si>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</si>
  <si>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</si>
  <si>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</si>
  <si>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</si>
  <si>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</si>
  <si>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</si>
  <si>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</si>
  <si>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</si>
  <si>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</si>
  <si>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</si>
  <si>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</si>
  <si>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</si>
  <si>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</si>
  <si>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</si>
  <si>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</si>
  <si>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</si>
  <si>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</si>
  <si>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</si>
  <si>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</si>
  <si>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</si>
  <si>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</si>
  <si>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</si>
  <si>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</si>
  <si>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</si>
  <si>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</si>
  <si>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</si>
  <si>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</si>
  <si>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</si>
  <si>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</si>
  <si>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</si>
  <si>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</si>
  <si>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</si>
  <si>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</si>
  <si>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</si>
  <si>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</si>
  <si>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</si>
  <si>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</si>
  <si>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</si>
  <si>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</si>
  <si>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</si>
  <si>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</si>
  <si>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</si>
  <si>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</si>
  <si>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</si>
  <si>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</si>
  <si>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</si>
  <si>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</si>
  <si>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</si>
  <si>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</si>
  <si>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</si>
  <si>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</si>
  <si>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</si>
  <si>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</si>
  <si>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</si>
  <si>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</si>
  <si>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</si>
  <si>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</si>
  <si>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</si>
  <si>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</si>
  <si>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</si>
  <si>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</si>
  <si>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</si>
  <si>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</si>
  <si>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</si>
  <si>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</si>
  <si>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</si>
  <si>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</si>
  <si>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</si>
  <si>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</si>
  <si>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</si>
  <si>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</si>
  <si>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</si>
  <si>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</si>
  <si>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</si>
  <si>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</si>
  <si>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</si>
  <si>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</si>
  <si>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</si>
  <si>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</si>
  <si>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</si>
  <si>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</si>
  <si>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</si>
  <si>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</si>
  <si>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</si>
  <si>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</si>
  <si>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</si>
  <si>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</si>
  <si>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</si>
  <si>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</si>
  <si>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</si>
  <si>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</si>
  <si>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</si>
  <si>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</si>
  <si>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</si>
  <si>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</si>
  <si>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</si>
  <si>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</si>
  <si>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</si>
  <si>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</si>
  <si>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</si>
  <si>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</si>
  <si>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</si>
  <si>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</si>
  <si>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</si>
  <si>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</si>
  <si>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</si>
  <si>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</si>
  <si>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</si>
  <si>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</si>
  <si>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</si>
  <si>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</si>
  <si>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</si>
  <si>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</si>
  <si>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</si>
  <si>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</si>
  <si>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</si>
  <si>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</si>
  <si>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</si>
  <si>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</si>
  <si>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</si>
  <si>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</si>
  <si>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</si>
  <si>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</si>
  <si>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</si>
  <si>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</si>
  <si>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</si>
  <si>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</si>
  <si>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</si>
  <si>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</si>
  <si>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</si>
  <si>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</si>
  <si>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</si>
  <si>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</si>
  <si>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</si>
  <si>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</si>
  <si>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</si>
  <si>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</si>
  <si>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</si>
  <si>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</si>
  <si>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</si>
  <si>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</si>
  <si>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</si>
  <si>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</si>
  <si>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</si>
  <si>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</si>
  <si>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</si>
  <si>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</si>
  <si>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</si>
  <si>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</si>
  <si>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</si>
  <si>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</si>
  <si>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</si>
  <si>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</si>
  <si>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</si>
  <si>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</si>
  <si>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</si>
  <si>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</si>
  <si>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</si>
  <si>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</si>
  <si>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</si>
  <si>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</si>
  <si>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</si>
  <si>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</si>
  <si>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</si>
  <si>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</si>
  <si>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</si>
  <si>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</si>
  <si>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</si>
  <si>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</si>
  <si>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</si>
  <si>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</si>
  <si>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</si>
  <si>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</si>
  <si>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</si>
  <si>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</si>
  <si>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</si>
  <si>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</si>
  <si>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</si>
  <si>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</si>
  <si>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</si>
  <si>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</si>
  <si>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</si>
  <si>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</si>
  <si>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</si>
  <si>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</si>
  <si>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</si>
  <si>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</si>
  <si>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</si>
  <si>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</si>
  <si>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</si>
  <si>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</si>
  <si>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</si>
  <si>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</si>
  <si>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</si>
  <si>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</si>
  <si>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</si>
  <si>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</si>
  <si>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</si>
  <si>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</si>
  <si>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</si>
  <si>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</si>
  <si>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</si>
  <si>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</si>
  <si>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</si>
  <si>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</si>
  <si>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</si>
  <si>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</si>
  <si>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</si>
  <si>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</si>
  <si>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</si>
  <si>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</si>
  <si>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</si>
  <si>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</si>
  <si>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</si>
  <si>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</si>
  <si>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</si>
  <si>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</si>
  <si>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</si>
  <si>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</si>
  <si>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</si>
  <si>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</si>
  <si>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</si>
  <si>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</si>
  <si>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</si>
  <si>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</si>
  <si>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</si>
  <si>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</si>
  <si>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</si>
  <si>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</si>
  <si>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</si>
  <si>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</si>
  <si>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</si>
  <si>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</si>
  <si>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</si>
  <si>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</si>
  <si>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</si>
  <si>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</si>
  <si>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</si>
  <si>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</si>
  <si>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</si>
  <si>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</si>
  <si>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</si>
  <si>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</si>
  <si>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</si>
  <si>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</si>
  <si>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</si>
  <si>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</si>
  <si>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</si>
  <si>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</si>
  <si>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</si>
  <si>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</si>
  <si>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</si>
  <si>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</si>
  <si>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</si>
  <si>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</si>
  <si>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</si>
  <si>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</si>
  <si>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</si>
  <si>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</si>
  <si>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</si>
  <si>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</si>
  <si>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</si>
  <si>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</si>
  <si>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</si>
  <si>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</si>
  <si>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</si>
  <si>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</si>
  <si>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</si>
  <si>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</si>
  <si>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</si>
  <si>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</si>
  <si>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</si>
  <si>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</si>
  <si>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</si>
  <si>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</si>
  <si>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</si>
  <si>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</si>
  <si>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</si>
  <si>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</si>
  <si>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</si>
  <si>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</si>
  <si>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</si>
  <si>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</si>
  <si>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</si>
  <si>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</si>
  <si>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</si>
  <si>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</si>
  <si>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</si>
  <si>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</si>
  <si>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</si>
  <si>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</si>
  <si>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</si>
  <si>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</si>
  <si>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</si>
  <si>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</si>
  <si>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</si>
  <si>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</si>
  <si>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</si>
  <si>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</si>
  <si>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</si>
  <si>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</si>
  <si>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</si>
  <si>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</si>
  <si>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</si>
  <si>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</si>
  <si>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</si>
  <si>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</si>
  <si>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</si>
  <si>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</si>
  <si>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</si>
  <si>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</si>
  <si>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</si>
  <si>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</si>
  <si>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</si>
  <si>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</si>
  <si>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</si>
  <si>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</si>
  <si>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</si>
  <si>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</si>
  <si>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</si>
  <si>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</si>
  <si>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</si>
  <si>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</si>
  <si>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</si>
  <si>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</si>
  <si>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</si>
  <si>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</si>
  <si>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</si>
  <si>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</si>
  <si>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</si>
  <si>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</si>
  <si>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</si>
  <si>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</si>
  <si>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</si>
  <si>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</si>
  <si>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</si>
  <si>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</si>
  <si>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</si>
  <si>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</si>
  <si>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</si>
  <si>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</si>
  <si>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</si>
  <si>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</si>
  <si>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</si>
  <si>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</si>
  <si>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</si>
  <si>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</si>
  <si>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</si>
  <si>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</si>
  <si>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</si>
  <si>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</si>
  <si>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</si>
  <si>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</si>
  <si>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</si>
  <si>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</si>
  <si>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</si>
  <si>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</si>
  <si>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</si>
  <si>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</si>
  <si>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</si>
  <si>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</si>
  <si>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</si>
  <si>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</si>
  <si>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</si>
  <si>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</si>
  <si>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</si>
  <si>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</si>
  <si>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</si>
  <si>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</si>
  <si>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</si>
  <si>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</si>
  <si>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</si>
  <si>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</si>
  <si>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</si>
  <si>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</si>
  <si>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</si>
  <si>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</si>
  <si>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</si>
  <si>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</si>
  <si>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</si>
  <si>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</si>
  <si>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</si>
  <si>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</si>
  <si>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</si>
  <si>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</si>
  <si>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</si>
  <si>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</si>
  <si>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</si>
  <si>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</si>
  <si>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</si>
  <si>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</si>
  <si>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</si>
  <si>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</si>
  <si>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</si>
  <si>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</si>
  <si>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</si>
  <si>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</si>
  <si>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</si>
  <si>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</si>
  <si>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</si>
  <si>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</si>
  <si>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</si>
  <si>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</si>
  <si>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</si>
  <si>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</si>
  <si>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</si>
  <si>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</si>
  <si>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</si>
  <si>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</si>
  <si>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</si>
  <si>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</si>
  <si>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</si>
  <si>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</si>
  <si>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</si>
  <si>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</si>
  <si>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</si>
  <si>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</si>
  <si>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</si>
  <si>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</si>
  <si>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</si>
  <si>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</si>
  <si>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</si>
  <si>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</si>
  <si>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</si>
  <si>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</si>
  <si>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</si>
  <si>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</si>
  <si>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</si>
  <si>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</si>
  <si>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</si>
  <si>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</si>
  <si>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</si>
  <si>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</si>
  <si>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</si>
  <si>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</si>
  <si>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</si>
  <si>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</si>
  <si>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</si>
  <si>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</si>
  <si>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</si>
  <si>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</si>
  <si>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</si>
  <si>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</si>
  <si>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</si>
  <si>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</si>
  <si>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</si>
  <si>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</si>
  <si>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</si>
  <si>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</si>
  <si>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</si>
  <si>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</si>
  <si>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</si>
  <si>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</si>
  <si>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</si>
  <si>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</si>
  <si>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</si>
  <si>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</si>
  <si>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</si>
  <si>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</si>
  <si>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</si>
  <si>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</si>
  <si>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</si>
  <si>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</si>
  <si>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</si>
  <si>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</si>
  <si>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</si>
  <si>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</si>
  <si>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</si>
  <si>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</si>
  <si>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</si>
  <si>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</si>
  <si>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</si>
  <si>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</si>
  <si>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</si>
  <si>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</si>
  <si>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</si>
  <si>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</si>
  <si>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</si>
  <si>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</si>
  <si>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</si>
  <si>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</si>
  <si>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</si>
  <si>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</si>
  <si>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</si>
  <si>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</si>
  <si>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</si>
  <si>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</si>
  <si>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</si>
  <si>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</si>
  <si>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</si>
  <si>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</si>
  <si>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</si>
  <si>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</si>
  <si>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</si>
  <si>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</si>
  <si>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</si>
  <si>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</si>
  <si>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</si>
  <si>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</si>
  <si>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</si>
  <si>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</si>
  <si>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</si>
  <si>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</si>
  <si>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</si>
  <si>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</si>
  <si>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</si>
  <si>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</si>
  <si>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</si>
  <si>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</si>
  <si>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</si>
  <si>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</si>
  <si>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</si>
  <si>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</si>
  <si>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</si>
  <si>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</si>
  <si>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</si>
  <si>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</si>
  <si>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</si>
  <si>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</si>
  <si>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</si>
  <si>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</si>
  <si>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</si>
  <si>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</si>
  <si>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</si>
  <si>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</si>
  <si>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</si>
  <si>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</si>
  <si>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</si>
  <si>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</si>
  <si>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</si>
  <si>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</si>
  <si>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</si>
  <si>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</si>
  <si>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</si>
  <si>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</si>
  <si>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</si>
  <si>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</si>
  <si>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</si>
  <si>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</si>
  <si>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</si>
  <si>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</si>
  <si>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</si>
  <si>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</si>
  <si>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</si>
  <si>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</si>
  <si>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</si>
  <si>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</si>
  <si>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</si>
  <si>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</si>
  <si>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</si>
  <si>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</si>
  <si>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</si>
  <si>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</si>
  <si>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</si>
  <si>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</si>
  <si>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</si>
  <si>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</si>
  <si>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</si>
  <si>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</si>
  <si>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</si>
  <si>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</si>
  <si>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</si>
  <si>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</si>
  <si>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</si>
  <si>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</si>
  <si>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</si>
  <si>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</si>
  <si>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</si>
  <si>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</si>
  <si>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</si>
  <si>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</si>
  <si>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</si>
  <si>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</si>
  <si>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</si>
  <si>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</si>
  <si>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</si>
  <si>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</si>
  <si>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</si>
  <si>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</si>
  <si>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</si>
  <si>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</si>
  <si>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</si>
  <si>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</si>
  <si>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</si>
  <si>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</si>
  <si>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</si>
  <si>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</si>
  <si>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</si>
  <si>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</si>
  <si>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</si>
  <si>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</si>
  <si>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</si>
  <si>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</si>
  <si>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</si>
  <si>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</si>
  <si>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</si>
  <si>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</si>
  <si>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</si>
  <si>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</si>
  <si>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</si>
  <si>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</si>
  <si>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</si>
  <si>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</si>
  <si>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</si>
  <si>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</si>
  <si>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</si>
  <si>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</si>
  <si>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</si>
  <si>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</si>
  <si>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</si>
  <si>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</si>
  <si>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</si>
  <si>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</si>
  <si>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</si>
  <si>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</si>
  <si>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</si>
  <si>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</si>
  <si>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</si>
  <si>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</si>
  <si>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</si>
  <si>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</si>
  <si>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</si>
  <si>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</si>
  <si>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</si>
  <si>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</si>
  <si>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</si>
  <si>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</si>
  <si>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</si>
  <si>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</si>
  <si>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</si>
  <si>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</si>
  <si>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</si>
  <si>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</si>
  <si>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</si>
  <si>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</si>
  <si>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</si>
  <si>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</si>
  <si>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</si>
  <si>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</si>
  <si>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</si>
  <si>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</si>
  <si>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</si>
  <si>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</si>
  <si>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</si>
  <si>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</si>
  <si>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</si>
  <si>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</si>
  <si>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</si>
  <si>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</si>
  <si>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</si>
  <si>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</si>
  <si>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</si>
  <si>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</si>
  <si>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</si>
  <si>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</si>
  <si>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</si>
  <si>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</si>
  <si>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</si>
  <si>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</si>
  <si>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</si>
  <si>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</si>
  <si>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</si>
  <si>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</si>
  <si>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</si>
  <si>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</si>
  <si>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</si>
  <si>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</si>
  <si>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</si>
  <si>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</si>
  <si>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</si>
  <si>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</si>
  <si>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</si>
  <si>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</si>
  <si>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</si>
  <si>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</si>
  <si>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</si>
  <si>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</si>
  <si>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</si>
  <si>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</si>
  <si>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</si>
  <si>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</si>
  <si>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</si>
  <si>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</si>
  <si>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</si>
  <si>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</si>
  <si>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</si>
  <si>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</si>
  <si>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</si>
  <si>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</si>
  <si>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</si>
  <si>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</si>
  <si>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</si>
  <si>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</si>
  <si>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</si>
  <si>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</si>
  <si>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</si>
  <si>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</si>
  <si>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</si>
  <si>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</si>
  <si>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</si>
  <si>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</si>
  <si>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</si>
  <si>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</si>
  <si>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</si>
  <si>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</si>
  <si>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</si>
  <si>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</si>
  <si>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</si>
  <si>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</si>
  <si>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</si>
  <si>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</si>
  <si>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</si>
  <si>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</si>
  <si>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</si>
  <si>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</si>
  <si>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</si>
  <si>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</si>
  <si>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</si>
  <si>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</si>
  <si>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</si>
  <si>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</si>
  <si>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</si>
  <si>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</si>
  <si>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</si>
  <si>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</si>
  <si>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</si>
  <si>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</si>
  <si>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</si>
  <si>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</si>
  <si>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</si>
  <si>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</si>
  <si>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</si>
  <si>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</si>
  <si>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</si>
  <si>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</si>
  <si>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</si>
  <si>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</si>
  <si>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</si>
  <si>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</si>
  <si>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</si>
  <si>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</si>
  <si>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</si>
  <si>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</si>
  <si>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</si>
  <si>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</si>
  <si>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</si>
  <si>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</si>
  <si>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</si>
  <si>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</si>
  <si>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</si>
  <si>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</si>
  <si>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</si>
  <si>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</si>
  <si>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</si>
  <si>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</si>
  <si>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</si>
  <si>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</si>
  <si>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</si>
  <si>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</si>
  <si>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</si>
  <si>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</si>
  <si>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</si>
  <si>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</si>
  <si>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</si>
  <si>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</si>
  <si>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</si>
  <si>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</si>
  <si>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</si>
  <si>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</si>
  <si>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</si>
  <si>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</si>
  <si>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</si>
  <si>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</si>
  <si>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</si>
  <si>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</si>
  <si>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</si>
  <si>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</si>
  <si>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</si>
  <si>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</si>
  <si>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</si>
  <si>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</si>
  <si>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</si>
  <si>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</si>
  <si>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</si>
  <si>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</si>
  <si>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</si>
  <si>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</si>
  <si>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</si>
  <si>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</si>
  <si>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</si>
  <si>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</si>
  <si>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</si>
  <si>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</si>
  <si>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</si>
  <si>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</si>
  <si>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</si>
  <si>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</si>
  <si>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</si>
  <si>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</si>
  <si>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</si>
  <si>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</si>
  <si>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</si>
  <si>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</si>
  <si>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</si>
  <si>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</si>
  <si>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</si>
  <si>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</si>
  <si>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</si>
  <si>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</si>
  <si>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</si>
  <si>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</si>
  <si>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</si>
  <si>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</si>
  <si>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</si>
  <si>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</si>
  <si>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</si>
  <si>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</si>
  <si>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</si>
  <si>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</si>
  <si>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</si>
  <si>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</si>
  <si>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</si>
  <si>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</si>
  <si>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</si>
  <si>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</si>
  <si>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</si>
  <si>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</si>
  <si>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</si>
  <si>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</si>
  <si>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</si>
  <si>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</si>
  <si>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</si>
  <si>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</si>
  <si>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</si>
  <si>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</si>
  <si>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</si>
  <si>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</si>
  <si>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</si>
  <si>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</si>
  <si>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</si>
  <si>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</si>
  <si>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</si>
  <si>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</si>
  <si>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</si>
  <si>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</si>
  <si>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</si>
  <si>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</si>
  <si>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</si>
  <si>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</si>
  <si>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</si>
  <si>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</si>
  <si>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</si>
  <si>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</si>
  <si>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</si>
  <si>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</si>
  <si>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</si>
  <si>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</si>
  <si>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</si>
  <si>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</si>
  <si>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</si>
  <si>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</si>
  <si>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</si>
  <si>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</si>
  <si>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</si>
  <si>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</si>
  <si>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</si>
  <si>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</si>
  <si>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</si>
  <si>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</si>
  <si>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</si>
  <si>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</si>
  <si>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</si>
  <si>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</si>
  <si>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</si>
  <si>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</si>
  <si>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</si>
  <si>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</si>
  <si>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</si>
  <si>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</si>
  <si>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</si>
  <si>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</si>
  <si>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</si>
  <si>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</si>
  <si>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</si>
  <si>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</si>
  <si>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</si>
  <si>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</si>
  <si>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</si>
  <si>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</si>
  <si>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</si>
  <si>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</si>
  <si>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</si>
  <si>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</si>
  <si>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</si>
  <si>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</si>
  <si>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</si>
  <si>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</si>
  <si>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</si>
  <si>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</si>
  <si>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</si>
  <si>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</si>
  <si>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</si>
  <si>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</si>
  <si>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</si>
  <si>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</si>
  <si>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</si>
  <si>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</si>
  <si>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</si>
  <si>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</si>
  <si>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</si>
  <si>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</si>
  <si>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</si>
  <si>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</si>
  <si>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</si>
  <si>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</si>
  <si>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</si>
  <si>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</si>
  <si>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</si>
  <si>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</si>
  <si>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</si>
  <si>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</si>
  <si>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</si>
  <si>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</si>
  <si>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</si>
  <si>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</si>
  <si>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</si>
  <si>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</si>
  <si>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</si>
  <si>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</si>
  <si>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</si>
  <si>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</si>
  <si>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</si>
  <si>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</si>
  <si>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</si>
  <si>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</si>
  <si>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</si>
  <si>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</si>
  <si>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</si>
  <si>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</si>
  <si>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</si>
  <si>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</si>
  <si>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</si>
  <si>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</si>
  <si>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</si>
  <si>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</si>
  <si>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</si>
  <si>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</si>
  <si>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</si>
  <si>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</si>
  <si>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</si>
  <si>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</si>
  <si>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</si>
  <si>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</si>
  <si>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</si>
  <si>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</si>
  <si>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</si>
  <si>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</si>
  <si>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</si>
  <si>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</si>
  <si>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</si>
  <si>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</si>
  <si>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</si>
  <si>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</si>
  <si>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</si>
  <si>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</si>
  <si>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</si>
  <si>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</si>
  <si>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</si>
  <si>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</si>
  <si>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</si>
  <si>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</si>
  <si>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</si>
  <si>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</si>
  <si>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</si>
  <si>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</si>
  <si>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</si>
  <si>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</si>
  <si>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</si>
  <si>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</si>
  <si>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</si>
  <si>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</si>
  <si>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</si>
  <si>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</si>
  <si>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</si>
  <si>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</si>
  <si>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</si>
  <si>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</si>
  <si>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</si>
  <si>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</si>
  <si>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</si>
  <si>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</si>
  <si>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</si>
  <si>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</si>
  <si>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</si>
  <si>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</si>
  <si>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</si>
  <si>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</si>
  <si>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</si>
  <si>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</si>
  <si>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</si>
  <si>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</si>
  <si>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</si>
  <si>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</si>
  <si>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</si>
  <si>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</si>
  <si>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</si>
  <si>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</si>
  <si>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</si>
  <si>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</si>
  <si>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</si>
  <si>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</si>
  <si>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</si>
  <si>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</si>
  <si>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</si>
  <si>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</si>
  <si>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</si>
  <si>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</si>
  <si>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</si>
  <si>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</si>
  <si>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</si>
  <si>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</si>
  <si>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</si>
  <si>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</si>
  <si>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</si>
  <si>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</si>
  <si>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</si>
  <si>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</si>
  <si>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</si>
  <si>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</si>
  <si>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</si>
  <si>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</si>
  <si>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</si>
  <si>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</si>
  <si>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</si>
  <si>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</si>
  <si>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</si>
  <si>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</si>
  <si>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</si>
  <si>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</si>
  <si>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</si>
  <si>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</si>
  <si>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</si>
  <si>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</si>
  <si>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</si>
  <si>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</si>
  <si>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</si>
  <si>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</si>
  <si>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</si>
  <si>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</si>
  <si>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</si>
  <si>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</si>
  <si>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</si>
  <si>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</si>
  <si>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</si>
  <si>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</si>
  <si>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</si>
  <si>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</si>
  <si>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</si>
  <si>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</si>
  <si>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</si>
  <si>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</si>
  <si>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</si>
  <si>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</si>
  <si>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</si>
  <si>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</si>
  <si>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</si>
  <si>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</si>
  <si>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</si>
  <si>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</si>
  <si>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</si>
  <si>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</si>
  <si>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</si>
  <si>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</si>
  <si>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</si>
  <si>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</si>
  <si>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</si>
  <si>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</si>
  <si>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</si>
  <si>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</si>
  <si>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</si>
  <si>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</si>
  <si>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</si>
  <si>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</si>
  <si>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</si>
  <si>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</si>
  <si>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</si>
  <si>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</si>
  <si>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</si>
  <si>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</si>
  <si>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</si>
  <si>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</si>
  <si>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</si>
  <si>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</si>
  <si>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</si>
  <si>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</si>
  <si>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</si>
  <si>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</si>
  <si>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</si>
  <si>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</si>
  <si>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</si>
  <si>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</si>
  <si>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</si>
  <si>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</si>
  <si>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</si>
  <si>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</si>
  <si>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</si>
  <si>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</si>
  <si>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</si>
  <si>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</si>
  <si>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</si>
  <si>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</si>
  <si>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</si>
  <si>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</si>
  <si>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</si>
  <si>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</si>
  <si>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</si>
  <si>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</si>
  <si>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</si>
  <si>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</si>
  <si>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</si>
  <si>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</si>
  <si>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</si>
  <si>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</si>
  <si>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</si>
  <si>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</si>
  <si>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</si>
  <si>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</si>
  <si>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</si>
  <si>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</si>
  <si>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</si>
  <si>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</si>
  <si>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</si>
  <si>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</si>
  <si>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</si>
  <si>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</si>
  <si>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</si>
  <si>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</si>
  <si>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</si>
  <si>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</si>
  <si>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</si>
  <si>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</si>
  <si>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</si>
  <si>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</si>
  <si>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</si>
  <si>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</si>
  <si>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</si>
  <si>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</si>
  <si>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</si>
  <si>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</si>
  <si>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</si>
  <si>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</si>
  <si>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</si>
  <si>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</si>
  <si>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</si>
  <si>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</si>
  <si>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</si>
  <si>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</si>
  <si>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</si>
  <si>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</si>
  <si>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</si>
  <si>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</si>
  <si>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</si>
  <si>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</si>
  <si>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</si>
  <si>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</si>
  <si>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</si>
  <si>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</si>
  <si>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</si>
  <si>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</si>
  <si>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</si>
  <si>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</si>
  <si>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</si>
  <si>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</si>
  <si>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</si>
  <si>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</si>
  <si>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</si>
  <si>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</si>
  <si>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</si>
  <si>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</si>
  <si>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</si>
  <si>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</si>
  <si>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</si>
  <si>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</si>
  <si>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</si>
  <si>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</si>
  <si>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</si>
  <si>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</si>
  <si>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</si>
  <si>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</si>
  <si>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</si>
  <si>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</si>
  <si>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</si>
  <si>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</si>
  <si>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</si>
  <si>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</si>
  <si>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</si>
  <si>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</si>
  <si>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</si>
  <si>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</si>
  <si>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</si>
  <si>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</si>
  <si>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</si>
  <si>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</si>
  <si>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</si>
  <si>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</si>
  <si>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</si>
  <si>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</si>
  <si>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</si>
  <si>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</si>
  <si>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</si>
  <si>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</si>
  <si>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</si>
  <si>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</si>
  <si>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</si>
  <si>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</si>
  <si>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</si>
  <si>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</si>
  <si>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</si>
  <si>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</si>
  <si>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</si>
  <si>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</si>
  <si>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</si>
  <si>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</si>
  <si>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</si>
  <si>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</si>
  <si>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</si>
  <si>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</si>
  <si>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</si>
  <si>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</si>
  <si>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</si>
  <si>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</si>
  <si>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</si>
  <si>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</si>
  <si>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</si>
  <si>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</si>
  <si>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</si>
  <si>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</si>
  <si>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</si>
  <si>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</si>
  <si>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</si>
  <si>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</si>
  <si>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</si>
  <si>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</si>
  <si>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</si>
  <si>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</si>
  <si>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</si>
  <si>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</si>
  <si>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</si>
  <si>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</si>
  <si>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</si>
  <si>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</si>
  <si>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</si>
  <si>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</si>
  <si>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</si>
  <si>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</si>
  <si>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</si>
  <si>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</si>
  <si>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</si>
  <si>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</si>
  <si>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</si>
  <si>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</si>
  <si>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</si>
  <si>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</si>
  <si>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</si>
  <si>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</si>
  <si>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</si>
  <si>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</si>
  <si>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</si>
  <si>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</si>
  <si>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</si>
  <si>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</si>
  <si>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</si>
  <si>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</si>
  <si>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</si>
  <si>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</si>
  <si>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</si>
  <si>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</si>
  <si>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</si>
  <si>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</si>
  <si>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</si>
  <si>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</si>
  <si>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</si>
  <si>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</si>
  <si>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</si>
  <si>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</si>
  <si>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</si>
  <si>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</si>
  <si>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</si>
  <si>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</si>
  <si>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</si>
  <si>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</si>
  <si>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</si>
  <si>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</si>
  <si>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</si>
  <si>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</si>
  <si>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</si>
  <si>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</si>
  <si>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</si>
  <si>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</si>
  <si>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</si>
  <si>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</si>
  <si>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</si>
  <si>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</si>
  <si>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</si>
  <si>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</si>
  <si>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</si>
  <si>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</si>
  <si>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</si>
  <si>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</si>
  <si>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</si>
  <si>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</si>
  <si>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</si>
  <si>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</si>
  <si>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</si>
  <si>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</si>
  <si>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</si>
  <si>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</si>
  <si>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</si>
  <si>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</si>
  <si>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</si>
  <si>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</si>
  <si>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</si>
  <si>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</si>
  <si>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</si>
  <si>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</si>
  <si>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</si>
  <si>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</si>
  <si>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</si>
  <si>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</si>
  <si>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</si>
  <si>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</si>
  <si>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</si>
  <si>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</si>
  <si>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</si>
  <si>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</si>
  <si>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</si>
  <si>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</si>
  <si>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</si>
  <si>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</si>
  <si>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</si>
  <si>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</si>
  <si>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</si>
  <si>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</si>
  <si>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</si>
  <si>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</si>
  <si>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</si>
  <si>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</si>
  <si>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</si>
  <si>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</si>
  <si>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</si>
  <si>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</si>
  <si>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</si>
  <si>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</si>
  <si>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</si>
  <si>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</si>
  <si>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</si>
  <si>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</si>
  <si>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</si>
  <si>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</si>
  <si>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</si>
  <si>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</si>
  <si>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</si>
  <si>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</si>
  <si>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</si>
  <si>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</si>
  <si>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</si>
  <si>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</si>
  <si>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</si>
  <si>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</si>
  <si>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</si>
  <si>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</si>
  <si>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</si>
  <si>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</si>
  <si>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</si>
  <si>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</si>
  <si>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</si>
  <si>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</si>
  <si>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</si>
  <si>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</si>
  <si>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</si>
  <si>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</si>
  <si>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</si>
  <si>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</si>
  <si>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</si>
  <si>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</si>
  <si>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</si>
  <si>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</si>
  <si>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</si>
  <si>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</si>
  <si>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</si>
  <si>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</si>
  <si>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</si>
  <si>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</si>
  <si>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</si>
  <si>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</si>
  <si>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</si>
  <si>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</si>
  <si>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</si>
  <si>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</si>
  <si>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</si>
  <si>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</si>
  <si>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</si>
  <si>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</si>
  <si>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</si>
  <si>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</si>
  <si>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</si>
  <si>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</si>
  <si>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</si>
  <si>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</si>
  <si>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</si>
  <si>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</si>
  <si>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</si>
  <si>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</si>
  <si>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</si>
  <si>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</si>
  <si>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</si>
  <si>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</si>
  <si>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</si>
  <si>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</si>
  <si>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</si>
  <si>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</si>
  <si>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</si>
  <si>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</si>
  <si>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</si>
  <si>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</si>
  <si>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</si>
  <si>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</si>
  <si>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</si>
  <si>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</si>
  <si>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</si>
  <si>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</si>
  <si>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</si>
  <si>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</si>
  <si>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</si>
  <si>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</si>
  <si>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</si>
  <si>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</si>
  <si>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</si>
  <si>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</si>
  <si>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</si>
  <si>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</si>
  <si>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</si>
  <si>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</si>
  <si>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</si>
  <si>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</si>
  <si>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</si>
  <si>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</si>
  <si>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</si>
  <si>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</si>
  <si>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</si>
  <si>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</si>
  <si>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</si>
  <si>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</si>
  <si>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</si>
  <si>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</si>
  <si>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</si>
  <si>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</si>
  <si>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</si>
  <si>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</si>
  <si>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</si>
  <si>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</si>
  <si>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</si>
  <si>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</si>
  <si>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</si>
  <si>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</si>
  <si>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</si>
  <si>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</si>
  <si>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</si>
  <si>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</si>
  <si>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</si>
  <si>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</si>
  <si>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</si>
  <si>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</si>
  <si>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</si>
  <si>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</si>
  <si>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</si>
  <si>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</si>
  <si>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</si>
  <si>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</si>
  <si>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</si>
  <si>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</si>
  <si>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</si>
  <si>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</si>
  <si>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</si>
  <si>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</si>
  <si>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</si>
  <si>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</si>
  <si>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</si>
  <si>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</si>
  <si>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</si>
  <si>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</si>
  <si>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</si>
  <si>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</si>
  <si>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</si>
  <si>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</si>
  <si>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</si>
  <si>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</si>
  <si>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</si>
  <si>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</si>
  <si>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</si>
  <si>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</si>
  <si>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</si>
  <si>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</si>
  <si>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</si>
  <si>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</si>
  <si>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</si>
  <si>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</si>
  <si>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</si>
  <si>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</si>
  <si>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</si>
  <si>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</si>
  <si>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</si>
  <si>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</si>
  <si>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</si>
  <si>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</si>
  <si>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</si>
  <si>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</si>
  <si>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</si>
  <si>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</si>
  <si>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</si>
  <si>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</si>
  <si>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</si>
  <si>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</si>
  <si>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</si>
  <si>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</si>
  <si>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</si>
  <si>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</si>
  <si>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</si>
  <si>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</si>
  <si>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</si>
  <si>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</si>
  <si>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</si>
  <si>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</si>
  <si>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</si>
  <si>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</si>
  <si>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</si>
  <si>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</si>
  <si>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</si>
  <si>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</si>
  <si>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</si>
  <si>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</si>
  <si>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</si>
  <si>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</si>
  <si>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</si>
  <si>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</si>
  <si>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</si>
  <si>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</si>
  <si>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</si>
  <si>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</si>
  <si>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</si>
  <si>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</si>
  <si>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</si>
  <si>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</si>
  <si>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</si>
  <si>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</si>
  <si>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</si>
  <si>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</si>
  <si>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</si>
  <si>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</si>
  <si>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</si>
  <si>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</si>
  <si>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</si>
  <si>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</si>
  <si>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</si>
  <si>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</si>
  <si>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</si>
  <si>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</si>
  <si>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</si>
  <si>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</si>
  <si>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</si>
  <si>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</si>
  <si>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</si>
  <si>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</si>
  <si>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</si>
  <si>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</si>
  <si>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</si>
  <si>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</si>
  <si>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</si>
  <si>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</si>
  <si>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</si>
  <si>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</si>
  <si>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</si>
  <si>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</si>
  <si>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</si>
  <si>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</si>
  <si>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</si>
  <si>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</si>
  <si>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</si>
  <si>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</si>
  <si>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</si>
  <si>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</si>
  <si>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</si>
  <si>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</si>
  <si>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</si>
  <si>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</si>
  <si>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</si>
  <si>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</si>
  <si>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</si>
  <si>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</si>
  <si>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</si>
  <si>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</si>
  <si>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</si>
  <si>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</si>
  <si>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</si>
  <si>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</si>
  <si>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</si>
  <si>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</si>
  <si>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</si>
  <si>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</si>
  <si>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</si>
  <si>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</si>
  <si>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</si>
  <si>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</si>
  <si>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</si>
  <si>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</si>
  <si>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</si>
  <si>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</si>
  <si>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</si>
  <si>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</si>
  <si>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</si>
  <si>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</si>
  <si>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</si>
  <si>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</si>
  <si>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</si>
  <si>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</si>
  <si>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</si>
  <si>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</si>
  <si>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</si>
  <si>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</si>
  <si>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</si>
  <si>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</si>
  <si>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</si>
  <si>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</si>
  <si>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</si>
  <si>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</si>
  <si>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</si>
  <si>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</si>
  <si>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</si>
  <si>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</si>
  <si>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</si>
  <si>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</si>
  <si>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</si>
  <si>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</si>
  <si>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</si>
  <si>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</si>
  <si>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</si>
  <si>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</si>
  <si>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</si>
  <si>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</si>
  <si>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</si>
  <si>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</si>
  <si>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</si>
  <si>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</si>
  <si>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</si>
  <si>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</si>
  <si>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</si>
  <si>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</si>
  <si>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</si>
  <si>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</si>
  <si>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</si>
  <si>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</si>
  <si>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</si>
  <si>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</si>
  <si>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</si>
  <si>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</si>
  <si>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</si>
  <si>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</si>
  <si>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</si>
  <si>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</si>
  <si>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</si>
  <si>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</si>
  <si>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</si>
  <si>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</si>
  <si>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</si>
  <si>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</si>
  <si>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</si>
  <si>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</si>
  <si>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</si>
  <si>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</si>
  <si>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</si>
  <si>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</si>
  <si>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</si>
  <si>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</si>
  <si>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</si>
  <si>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</si>
  <si>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</si>
  <si>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</si>
  <si>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</si>
  <si>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</si>
  <si>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</si>
  <si>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</si>
  <si>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</si>
  <si>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</si>
  <si>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</si>
  <si>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</si>
  <si>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</si>
  <si>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</si>
  <si>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</si>
  <si>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</si>
  <si>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</si>
  <si>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</si>
  <si>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</si>
  <si>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</si>
  <si>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</si>
  <si>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</si>
  <si>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</si>
  <si>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</si>
  <si>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</si>
  <si>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</si>
  <si>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</si>
  <si>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</si>
  <si>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</si>
  <si>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</si>
  <si>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</si>
  <si>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</si>
  <si>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</si>
  <si>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</si>
  <si>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</si>
  <si>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</si>
  <si>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</si>
  <si>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</si>
  <si>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</si>
  <si>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</si>
  <si>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</si>
  <si>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</si>
  <si>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</si>
  <si>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</si>
  <si>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</si>
  <si>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</si>
  <si>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</si>
  <si>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</si>
  <si>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</si>
  <si>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</si>
  <si>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</si>
  <si>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</si>
  <si>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</si>
  <si>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</si>
  <si>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</si>
  <si>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</si>
  <si>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</si>
  <si>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</si>
  <si>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</si>
  <si>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</si>
  <si>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</si>
  <si>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</si>
  <si>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</si>
  <si>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</si>
  <si>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</si>
  <si>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</si>
  <si>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</si>
  <si>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</si>
  <si>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</si>
  <si>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</si>
  <si>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</si>
  <si>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</si>
  <si>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</si>
  <si>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</si>
  <si>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</si>
  <si>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</si>
  <si>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</si>
  <si>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</si>
  <si>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</si>
  <si>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</si>
  <si>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</si>
  <si>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</si>
  <si>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</si>
  <si>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</si>
  <si>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</si>
  <si>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</si>
  <si>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</si>
  <si>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</si>
  <si>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</si>
  <si>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</si>
  <si>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</si>
  <si>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</si>
  <si>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</si>
  <si>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</si>
  <si>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</si>
  <si>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</si>
  <si>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</si>
  <si>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</si>
  <si>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</si>
  <si>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</si>
  <si>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</si>
  <si>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</si>
  <si>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</si>
  <si>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</si>
  <si>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</si>
  <si>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</si>
  <si>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</si>
  <si>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</si>
  <si>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</si>
  <si>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</si>
  <si>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</si>
  <si>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</si>
  <si>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</si>
  <si>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</si>
  <si>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</si>
  <si>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</si>
  <si>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</si>
  <si>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</si>
  <si>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</si>
  <si>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</si>
  <si>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</si>
  <si>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</si>
  <si>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</si>
  <si>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</si>
  <si>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</si>
  <si>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</si>
  <si>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</si>
  <si>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</si>
  <si>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</si>
  <si>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</si>
  <si>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</si>
  <si>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</si>
  <si>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</si>
  <si>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</si>
  <si>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</si>
  <si>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</si>
  <si>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</si>
  <si>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</si>
  <si>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</si>
  <si>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</si>
  <si>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</si>
  <si>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</si>
  <si>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</si>
  <si>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</si>
  <si>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</si>
  <si>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</si>
  <si>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</si>
  <si>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</si>
  <si>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</si>
  <si>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</si>
  <si>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</si>
  <si>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</si>
  <si>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</si>
  <si>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</si>
  <si>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</si>
  <si>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</si>
  <si>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</si>
  <si>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</si>
  <si>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</si>
  <si>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</si>
  <si>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</si>
  <si>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</si>
  <si>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</si>
  <si>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</si>
  <si>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</si>
  <si>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</si>
  <si>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</si>
  <si>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</si>
  <si>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</si>
  <si>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</si>
  <si>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</si>
  <si>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</si>
  <si>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</si>
  <si>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</si>
  <si>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</si>
  <si>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</si>
  <si>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</si>
  <si>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</si>
  <si>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</si>
  <si>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</si>
  <si>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</si>
  <si>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</si>
  <si>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</si>
  <si>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</si>
  <si>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</si>
  <si>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</si>
  <si>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</si>
  <si>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</si>
  <si>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</si>
  <si>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</si>
  <si>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</si>
  <si>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</si>
  <si>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</si>
  <si>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</si>
  <si>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</si>
  <si>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</si>
  <si>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</si>
  <si>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</si>
  <si>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</si>
  <si>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</si>
  <si>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</si>
  <si>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</si>
  <si>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</si>
  <si>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</si>
  <si>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</si>
  <si>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</si>
  <si>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</si>
  <si>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</si>
  <si>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</si>
  <si>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</si>
  <si>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</si>
  <si>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</si>
  <si>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</si>
  <si>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</si>
  <si>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</si>
  <si>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</si>
  <si>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</si>
  <si>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</si>
  <si>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</si>
  <si>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</si>
  <si>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</si>
  <si>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</si>
  <si>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</si>
  <si>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</si>
  <si>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</si>
  <si>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</si>
  <si>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</si>
  <si>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</si>
  <si>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</si>
  <si>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</si>
  <si>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</si>
  <si>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</si>
  <si>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</si>
  <si>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</si>
  <si>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</si>
  <si>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</si>
  <si>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</si>
  <si>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</si>
  <si>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</si>
  <si>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</si>
  <si>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</si>
  <si>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</si>
  <si>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</si>
  <si>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</si>
  <si>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</si>
  <si>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</si>
  <si>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</si>
  <si>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</si>
  <si>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</si>
  <si>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</si>
  <si>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</si>
  <si>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</si>
  <si>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</si>
  <si>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</si>
  <si>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</si>
  <si>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</si>
  <si>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</si>
  <si>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</si>
  <si>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</si>
  <si>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</si>
  <si>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</si>
  <si>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</si>
  <si>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</si>
  <si>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</si>
  <si>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</si>
  <si>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</si>
  <si>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</si>
  <si>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</si>
  <si>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</si>
  <si>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</si>
  <si>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</si>
  <si>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</si>
  <si>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</si>
  <si>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</si>
  <si>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</si>
  <si>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</si>
  <si>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</si>
  <si>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</si>
  <si>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</si>
  <si>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</si>
  <si>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</si>
  <si>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</si>
  <si>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</si>
  <si>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</si>
  <si>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</si>
  <si>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</si>
  <si>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</si>
  <si>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</si>
  <si>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</si>
  <si>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</si>
  <si>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</si>
  <si>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</si>
  <si>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</si>
  <si>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</si>
  <si>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</si>
  <si>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</si>
  <si>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</si>
  <si>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</si>
  <si>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</si>
  <si>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</si>
  <si>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</si>
  <si>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</si>
  <si>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</si>
  <si>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</si>
  <si>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</si>
  <si>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</si>
  <si>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</si>
  <si>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</si>
  <si>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</si>
  <si>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</si>
  <si>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</si>
  <si>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</si>
  <si>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</si>
  <si>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</si>
  <si>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</si>
  <si>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</si>
  <si>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</si>
  <si>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</si>
  <si>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</si>
  <si>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</si>
  <si>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</si>
  <si>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</si>
  <si>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</si>
  <si>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</si>
  <si>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</si>
  <si>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</si>
  <si>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</si>
  <si>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</si>
  <si>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</si>
  <si>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</si>
  <si>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</si>
  <si>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</si>
  <si>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</si>
  <si>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</si>
  <si>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</si>
  <si>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</si>
  <si>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</si>
  <si>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</si>
  <si>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</si>
  <si>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</si>
  <si>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</si>
  <si>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</si>
  <si>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</si>
  <si>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</si>
  <si>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</si>
  <si>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</si>
  <si>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</si>
  <si>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</si>
  <si>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</si>
  <si>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</si>
  <si>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</si>
  <si>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</si>
  <si>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</si>
  <si>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</si>
  <si>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</si>
  <si>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</si>
  <si>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</si>
  <si>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</si>
  <si>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</si>
  <si>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</si>
  <si>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</si>
  <si>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</si>
  <si>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</si>
  <si>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</si>
  <si>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</si>
  <si>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</si>
  <si>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</si>
  <si>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</si>
  <si>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</si>
  <si>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</si>
  <si>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</si>
  <si>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</si>
  <si>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</si>
  <si>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</si>
  <si>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</si>
  <si>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</si>
  <si>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</si>
  <si>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</si>
  <si>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</si>
  <si>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</si>
  <si>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</si>
  <si>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</si>
  <si>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</si>
  <si>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</si>
  <si>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</si>
  <si>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</si>
  <si>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</si>
  <si>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</si>
  <si>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</si>
  <si>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</si>
  <si>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</si>
  <si>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</si>
  <si>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</si>
  <si>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</si>
  <si>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</si>
  <si>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</si>
  <si>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</si>
  <si>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</si>
  <si>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</si>
  <si>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</si>
  <si>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</si>
  <si>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</si>
  <si>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</si>
  <si>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</si>
  <si>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</si>
  <si>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</si>
  <si>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</si>
  <si>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</si>
  <si>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</si>
  <si>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</si>
  <si>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</si>
  <si>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</si>
  <si>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</si>
  <si>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</si>
  <si>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</si>
  <si>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</si>
  <si>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</si>
  <si>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</si>
  <si>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</si>
  <si>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</si>
  <si>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</si>
  <si>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</si>
  <si>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</si>
  <si>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</si>
  <si>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</si>
  <si>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</si>
  <si>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</si>
  <si>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</si>
  <si>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</si>
  <si>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</si>
  <si>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</si>
  <si>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</si>
  <si>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</si>
  <si>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</si>
  <si>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</si>
  <si>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</si>
  <si>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</si>
  <si>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</si>
  <si>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</si>
  <si>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</si>
  <si>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</si>
  <si>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</si>
  <si>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</si>
  <si>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</si>
  <si>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</si>
  <si>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</si>
  <si>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</si>
  <si>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</si>
  <si>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</si>
  <si>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</si>
  <si>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</si>
  <si>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</si>
  <si>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</si>
  <si>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</si>
  <si>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</si>
  <si>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</si>
  <si>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</si>
  <si>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</si>
  <si>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</si>
  <si>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</si>
  <si>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</si>
  <si>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</si>
  <si>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</si>
  <si>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</si>
  <si>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</si>
  <si>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</si>
  <si>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</si>
  <si>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</si>
  <si>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</si>
  <si>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</si>
  <si>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</si>
  <si>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</si>
  <si>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</si>
  <si>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</si>
  <si>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</si>
  <si>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</si>
  <si>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</si>
  <si>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</si>
  <si>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</si>
  <si>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</si>
  <si>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</si>
  <si>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</si>
  <si>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</si>
  <si>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</si>
  <si>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</si>
  <si>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</si>
  <si>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</si>
  <si>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</si>
  <si>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</si>
  <si>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</si>
  <si>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</si>
  <si>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</si>
  <si>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</si>
  <si>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</si>
  <si>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</si>
  <si>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</si>
  <si>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</si>
  <si>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</si>
  <si>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</si>
  <si>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</si>
  <si>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</si>
  <si>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</si>
  <si>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</si>
  <si>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</si>
  <si>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</si>
  <si>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</si>
  <si>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</si>
  <si>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</si>
  <si>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</si>
  <si>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</si>
  <si>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</si>
  <si>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</si>
  <si>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</si>
  <si>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</si>
  <si>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</si>
  <si>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</si>
  <si>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</si>
  <si>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</si>
  <si>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</si>
  <si>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</si>
  <si>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</si>
  <si>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</si>
  <si>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</si>
  <si>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</si>
  <si>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</si>
  <si>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</si>
  <si>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</si>
  <si>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</si>
  <si>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</si>
  <si>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</si>
  <si>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</si>
  <si>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</si>
  <si>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</si>
  <si>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</si>
  <si>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</si>
  <si>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</si>
  <si>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</si>
  <si>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</si>
  <si>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</si>
  <si>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</si>
  <si>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</si>
  <si>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</si>
  <si>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</si>
  <si>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</si>
  <si>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</si>
  <si>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</si>
  <si>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</si>
  <si>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</si>
  <si>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</si>
  <si>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</si>
  <si>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</si>
  <si>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</si>
  <si>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</si>
  <si>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</si>
  <si>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</si>
  <si>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</si>
  <si>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</si>
  <si>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</si>
  <si>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</si>
  <si>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</si>
  <si>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</si>
  <si>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</si>
  <si>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</si>
  <si>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</si>
  <si>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</si>
  <si>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</si>
  <si>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</si>
  <si>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</si>
  <si>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</si>
  <si>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</si>
  <si>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</si>
  <si>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</si>
  <si>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</si>
  <si>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</si>
  <si>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</si>
  <si>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</si>
  <si>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</si>
  <si>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</si>
  <si>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</si>
  <si>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</si>
  <si>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</si>
  <si>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</si>
  <si>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</si>
  <si>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</si>
  <si>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</si>
  <si>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</si>
  <si>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</si>
  <si>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</si>
  <si>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</si>
  <si>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</si>
  <si>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</si>
  <si>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</si>
  <si>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</si>
  <si>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</si>
  <si>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</si>
  <si>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</si>
  <si>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</si>
  <si>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</si>
  <si>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</si>
  <si>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</si>
  <si>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</si>
  <si>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</si>
  <si>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</si>
  <si>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</si>
  <si>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</si>
  <si>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</si>
  <si>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</si>
  <si>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</si>
  <si>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</si>
  <si>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</si>
  <si>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</si>
  <si>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</si>
  <si>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</si>
  <si>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</si>
  <si>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</si>
  <si>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</si>
  <si>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</si>
  <si>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</si>
  <si>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</si>
  <si>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</si>
  <si>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</si>
  <si>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</si>
  <si>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</si>
  <si>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</si>
  <si>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</si>
  <si>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</si>
  <si>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</si>
  <si>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</si>
  <si>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</si>
  <si>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</si>
  <si>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</si>
  <si>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</si>
  <si>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</si>
  <si>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</si>
  <si>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</si>
  <si>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</si>
  <si>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</si>
  <si>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</si>
  <si>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</si>
  <si>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</si>
  <si>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</si>
  <si>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</si>
  <si>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</si>
  <si>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</si>
  <si>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</si>
  <si>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</si>
  <si>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</si>
  <si>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</si>
  <si>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</si>
  <si>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</si>
  <si>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</si>
  <si>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</si>
  <si>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</si>
  <si>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</si>
  <si>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</si>
  <si>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</si>
  <si>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</si>
  <si>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</si>
  <si>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</si>
  <si>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</si>
  <si>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</si>
  <si>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</si>
  <si>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</si>
  <si>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</si>
  <si>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</si>
  <si>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</si>
  <si>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</si>
  <si>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</si>
  <si>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</si>
  <si>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</si>
  <si>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</si>
  <si>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</si>
  <si>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</si>
  <si>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</si>
  <si>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</si>
  <si>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</si>
  <si>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</si>
  <si>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</si>
  <si>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</si>
  <si>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</si>
  <si>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</si>
  <si>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</si>
  <si>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</si>
  <si>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</si>
  <si>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</si>
  <si>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</si>
  <si>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</si>
  <si>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</si>
  <si>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</si>
  <si>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</si>
  <si>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</si>
  <si>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</si>
  <si>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</si>
  <si>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</si>
  <si>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</si>
  <si>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</si>
  <si>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</si>
  <si>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</si>
  <si>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</si>
  <si>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</si>
  <si>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</si>
  <si>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</si>
  <si>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</si>
  <si>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</si>
  <si>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</si>
  <si>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</si>
  <si>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</si>
  <si>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</si>
  <si>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</si>
  <si>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</si>
  <si>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</si>
  <si>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</si>
  <si>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</si>
  <si>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</si>
  <si>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</si>
  <si>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</si>
  <si>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</si>
  <si>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</si>
  <si>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</si>
  <si>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</si>
  <si>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</si>
  <si>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</si>
  <si>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</si>
  <si>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</si>
  <si>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</si>
  <si>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</si>
  <si>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</si>
  <si>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</si>
  <si>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</si>
  <si>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</si>
  <si>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</si>
  <si>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</si>
  <si>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</si>
  <si>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</si>
  <si>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</si>
  <si>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</si>
  <si>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</si>
  <si>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</si>
  <si>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</si>
  <si>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</si>
  <si>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</si>
  <si>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</si>
  <si>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</si>
  <si>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</si>
  <si>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</si>
  <si>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</si>
  <si>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</si>
  <si>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</si>
  <si>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</si>
  <si>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</si>
  <si>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</si>
  <si>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</si>
  <si>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</si>
  <si>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</si>
  <si>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</si>
  <si>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</si>
  <si>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</si>
  <si>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</si>
  <si>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</si>
  <si>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</si>
  <si>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</si>
  <si>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</si>
  <si>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</si>
  <si>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</si>
  <si>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</si>
  <si>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</si>
  <si>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</si>
  <si>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</si>
  <si>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</si>
  <si>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</si>
  <si>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</si>
  <si>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</si>
  <si>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</si>
  <si>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</si>
  <si>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</si>
  <si>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</si>
  <si>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</si>
  <si>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</si>
  <si>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</si>
  <si>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</si>
  <si>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</si>
  <si>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</si>
  <si>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</si>
  <si>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</si>
  <si>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</si>
  <si>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</si>
  <si>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</si>
  <si>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</si>
  <si>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</si>
  <si>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</si>
  <si>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</si>
  <si>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</si>
  <si>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</si>
  <si>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</si>
  <si>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</si>
  <si>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</si>
  <si>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</si>
  <si>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</si>
  <si>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</si>
  <si>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</si>
  <si>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</si>
  <si>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</si>
  <si>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</si>
  <si>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</si>
  <si>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</si>
  <si>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</si>
  <si>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</si>
  <si>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</si>
  <si>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</si>
  <si>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</si>
  <si>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</si>
  <si>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</si>
  <si>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</si>
  <si>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</si>
  <si>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</si>
  <si>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</si>
  <si>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</si>
  <si>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</si>
  <si>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</si>
  <si>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</si>
  <si>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</si>
  <si>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</si>
  <si>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</si>
  <si>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</si>
  <si>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</si>
  <si>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</si>
  <si>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</si>
  <si>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</si>
  <si>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</si>
  <si>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</si>
  <si>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</si>
  <si>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</si>
  <si>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</si>
  <si>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</si>
  <si>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</si>
  <si>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</si>
  <si>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</si>
  <si>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</si>
  <si>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</si>
  <si>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</si>
  <si>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</si>
  <si>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</si>
  <si>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</si>
  <si>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</si>
  <si>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</si>
  <si>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</si>
  <si>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</si>
  <si>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</si>
  <si>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</si>
  <si>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</si>
  <si>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</si>
  <si>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</si>
  <si>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</si>
  <si>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</si>
  <si>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</si>
  <si>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</si>
  <si>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</si>
  <si>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</si>
  <si>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</si>
  <si>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</si>
  <si>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</si>
  <si>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</si>
  <si>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</si>
  <si>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</si>
  <si>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</si>
  <si>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</si>
  <si>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</si>
  <si>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</si>
  <si>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</si>
  <si>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</si>
  <si>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</si>
  <si>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</si>
  <si>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</si>
  <si>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</si>
  <si>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</si>
  <si>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</si>
  <si>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</si>
  <si>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</si>
  <si>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</si>
  <si>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</si>
  <si>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</si>
  <si>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</si>
  <si>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</si>
  <si>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</si>
  <si>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</si>
  <si>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</si>
  <si>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</si>
  <si>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</si>
  <si>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</si>
  <si>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</si>
  <si>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</si>
  <si>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</si>
  <si>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</si>
  <si>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</si>
  <si>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</si>
  <si>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</si>
  <si>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</si>
  <si>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</si>
  <si>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</si>
  <si>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</si>
  <si>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</si>
  <si>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</si>
  <si>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</si>
  <si>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</si>
  <si>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</si>
  <si>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</si>
  <si>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</si>
  <si>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</si>
  <si>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</si>
  <si>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</si>
  <si>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</si>
  <si>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</si>
  <si>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</si>
  <si>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</si>
  <si>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</si>
  <si>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</si>
  <si>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</si>
  <si>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</si>
  <si>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</si>
  <si>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</si>
  <si>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</si>
  <si>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</si>
  <si>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</si>
  <si>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</si>
  <si>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</si>
  <si>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</si>
  <si>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</si>
  <si>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</si>
  <si>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</si>
  <si>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</si>
  <si>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</si>
  <si>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</si>
  <si>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</si>
  <si>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</si>
  <si>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</si>
  <si>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</si>
  <si>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</si>
  <si>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</si>
  <si>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</si>
  <si>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</si>
  <si>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</si>
  <si>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</si>
  <si>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</si>
  <si>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</si>
  <si>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</si>
  <si>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</si>
  <si>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</si>
  <si>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</si>
  <si>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</si>
  <si>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</si>
  <si>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</si>
  <si>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</si>
  <si>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</si>
  <si>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</si>
  <si>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</si>
  <si>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</si>
  <si>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</si>
  <si>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</si>
  <si>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</si>
  <si>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</si>
  <si>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</si>
  <si>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</si>
  <si>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</si>
  <si>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</si>
  <si>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</si>
  <si>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</si>
  <si>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</si>
  <si>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</si>
  <si>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</si>
  <si>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</si>
  <si>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</si>
  <si>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</si>
  <si>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</si>
  <si>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</si>
  <si>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</si>
  <si>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</si>
  <si>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</si>
  <si>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</si>
  <si>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</si>
  <si>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</si>
  <si>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</si>
  <si>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</si>
  <si>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</si>
  <si>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</si>
  <si>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</si>
  <si>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</si>
  <si>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</si>
  <si>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</si>
  <si>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</si>
  <si>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</si>
  <si>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</si>
  <si>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</si>
  <si>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</si>
  <si>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</si>
  <si>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</si>
  <si>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</si>
  <si>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</si>
  <si>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</si>
  <si>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</si>
  <si>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</si>
  <si>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</si>
  <si>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</si>
  <si>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</si>
  <si>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</si>
  <si>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</si>
  <si>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</si>
  <si>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</si>
  <si>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</si>
  <si>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</si>
  <si>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</si>
  <si>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</si>
  <si>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</si>
  <si>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</si>
  <si>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</si>
  <si>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</si>
  <si>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</si>
  <si>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</si>
  <si>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</si>
  <si>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</si>
  <si>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</si>
  <si>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</si>
  <si>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</si>
  <si>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</si>
  <si>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</si>
  <si>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</si>
  <si>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</si>
  <si>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</si>
  <si>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</si>
  <si>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</si>
  <si>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</si>
  <si>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</si>
  <si>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</si>
  <si>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</si>
  <si>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</si>
  <si>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</si>
  <si>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</si>
  <si>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</si>
  <si>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</si>
  <si>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</si>
  <si>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</si>
  <si>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</si>
  <si>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</si>
  <si>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</si>
  <si>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</si>
  <si>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</si>
  <si>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</si>
  <si>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</si>
  <si>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</si>
  <si>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</si>
  <si>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</si>
  <si>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</si>
  <si>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</si>
  <si>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</si>
  <si>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</si>
  <si>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</si>
  <si>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</si>
  <si>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</si>
  <si>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</si>
  <si>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</si>
  <si>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</si>
  <si>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</si>
  <si>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</si>
  <si>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</si>
  <si>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</si>
  <si>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</si>
  <si>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</si>
  <si>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</si>
  <si>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</si>
  <si>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</si>
  <si>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</si>
  <si>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</si>
  <si>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</si>
  <si>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</si>
  <si>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</si>
  <si>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</si>
  <si>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</si>
  <si>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</si>
  <si>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</si>
  <si>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</si>
  <si>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</si>
  <si>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</si>
  <si>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</si>
  <si>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</si>
  <si>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</si>
  <si>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</si>
  <si>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</si>
  <si>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</si>
  <si>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</si>
  <si>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</si>
  <si>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</si>
  <si>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</si>
  <si>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</si>
  <si>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</si>
  <si>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</si>
  <si>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</si>
  <si>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</si>
  <si>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</si>
  <si>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</si>
  <si>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</si>
  <si>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</si>
  <si>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</si>
  <si>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</si>
  <si>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</si>
  <si>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</si>
  <si>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</si>
  <si>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</si>
  <si>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</si>
  <si>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</si>
  <si>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</si>
  <si>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</si>
  <si>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</si>
  <si>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</si>
  <si>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</si>
  <si>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</si>
  <si>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</si>
  <si>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</si>
  <si>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</si>
  <si>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</si>
  <si>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</si>
  <si>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</si>
  <si>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</si>
  <si>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</si>
  <si>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</si>
  <si>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</si>
  <si>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</si>
  <si>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</si>
  <si>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</si>
  <si>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</si>
  <si>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</si>
  <si>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</si>
  <si>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</si>
  <si>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</si>
  <si>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</si>
  <si>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</si>
  <si>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</si>
  <si>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</si>
  <si>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</si>
  <si>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</si>
  <si>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</si>
  <si>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</si>
  <si>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</si>
  <si>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</si>
  <si>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</si>
  <si>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</si>
  <si>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</si>
  <si>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</si>
  <si>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</si>
  <si>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</si>
  <si>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</si>
  <si>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</si>
  <si>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</si>
  <si>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</si>
  <si>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</si>
  <si>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</si>
  <si>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</si>
  <si>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</si>
  <si>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</si>
  <si>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</si>
  <si>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</si>
  <si>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</si>
  <si>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</si>
  <si>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</si>
  <si>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</si>
  <si>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</si>
  <si>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</si>
  <si>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</si>
  <si>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</si>
  <si>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</si>
  <si>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</si>
  <si>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</si>
  <si>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</si>
  <si>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</si>
  <si>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</si>
  <si>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</si>
  <si>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</si>
  <si>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</si>
  <si>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</si>
  <si>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</si>
  <si>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</si>
  <si>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</si>
  <si>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</si>
  <si>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</si>
  <si>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</si>
  <si>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</si>
  <si>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</si>
  <si>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</si>
  <si>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</si>
  <si>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</si>
  <si>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</si>
  <si>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</si>
  <si>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</si>
  <si>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</si>
  <si>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</si>
  <si>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</si>
  <si>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</si>
  <si>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</si>
  <si>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</si>
  <si>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</si>
  <si>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</si>
  <si>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</si>
  <si>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</si>
  <si>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</si>
  <si>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</si>
  <si>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</si>
  <si>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</si>
  <si>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</si>
  <si>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</si>
  <si>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</si>
  <si>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</si>
  <si>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</si>
  <si>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</si>
  <si>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</si>
  <si>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</si>
  <si>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</si>
  <si>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</si>
  <si>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</si>
  <si>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</si>
  <si>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</si>
  <si>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</si>
  <si>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</si>
  <si>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</si>
  <si>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</si>
  <si>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</si>
  <si>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</si>
  <si>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</si>
  <si>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</si>
  <si>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</si>
  <si>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</si>
  <si>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</si>
  <si>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</si>
  <si>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</si>
  <si>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</si>
  <si>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</si>
  <si>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</si>
  <si>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</si>
  <si>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</si>
  <si>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</si>
  <si>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</si>
  <si>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</si>
  <si>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</si>
  <si>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</si>
  <si>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</si>
  <si>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</si>
  <si>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</si>
  <si>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</si>
  <si>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</si>
  <si>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</si>
  <si>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</si>
  <si>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</si>
  <si>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</si>
  <si>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</si>
  <si>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</si>
  <si>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</si>
  <si>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</si>
  <si>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</si>
  <si>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</si>
  <si>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</si>
  <si>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</si>
  <si>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</si>
  <si>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</si>
  <si>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</si>
  <si>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</si>
  <si>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</si>
  <si>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</si>
  <si>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</si>
  <si>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</si>
  <si>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</si>
  <si>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</si>
  <si>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</si>
  <si>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</si>
  <si>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</si>
  <si>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</si>
  <si>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</si>
  <si>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</si>
  <si>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</si>
  <si>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</si>
  <si>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</si>
  <si>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</si>
  <si>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</si>
  <si>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</si>
  <si>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</si>
  <si>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</si>
  <si>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</si>
  <si>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</si>
  <si>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</si>
  <si>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</si>
  <si>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</si>
  <si>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</si>
  <si>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</si>
  <si>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</si>
  <si>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</si>
  <si>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</si>
  <si>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</si>
  <si>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</si>
  <si>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</si>
  <si>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</si>
  <si>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</si>
  <si>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</si>
  <si>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</si>
  <si>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</si>
  <si>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</si>
  <si>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</si>
  <si>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</si>
  <si>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</si>
  <si>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</si>
  <si>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</si>
  <si>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</si>
  <si>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</si>
  <si>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</si>
  <si>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</si>
  <si>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</si>
  <si>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</si>
  <si>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</si>
  <si>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</si>
  <si>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</si>
  <si>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</si>
  <si>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</si>
  <si>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</si>
  <si>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</si>
  <si>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</si>
  <si>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</si>
  <si>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</si>
  <si>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</si>
  <si>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</si>
  <si>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</si>
  <si>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</si>
  <si>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</si>
  <si>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</si>
  <si>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</si>
  <si>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</si>
  <si>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</si>
  <si>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</si>
  <si>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</si>
  <si>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</si>
  <si>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</si>
  <si>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</si>
  <si>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</si>
  <si>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</si>
  <si>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</si>
  <si>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</si>
  <si>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</si>
  <si>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</si>
  <si>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</si>
  <si>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</si>
  <si>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</si>
  <si>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</si>
  <si>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</si>
  <si>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</si>
  <si>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</si>
  <si>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</si>
  <si>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</si>
  <si>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</si>
  <si>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</si>
  <si>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</si>
  <si>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</si>
  <si>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</si>
  <si>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</si>
  <si>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</si>
  <si>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</si>
  <si>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</si>
  <si>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</si>
  <si>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</si>
  <si>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</si>
  <si>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</si>
  <si>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</si>
  <si>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</si>
  <si>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</si>
  <si>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</si>
  <si>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</si>
  <si>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</si>
  <si>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</si>
  <si>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</si>
  <si>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</si>
  <si>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</si>
  <si>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</si>
  <si>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</si>
  <si>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</si>
  <si>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</si>
  <si>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</si>
  <si>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</si>
  <si>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</si>
  <si>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</si>
  <si>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</si>
  <si>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</si>
  <si>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</si>
  <si>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</si>
  <si>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</si>
  <si>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</si>
  <si>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</si>
  <si>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</si>
  <si>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</si>
  <si>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</si>
  <si>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</si>
  <si>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</si>
  <si>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</si>
  <si>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</si>
  <si>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</si>
  <si>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</si>
  <si>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</si>
  <si>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</si>
  <si>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</si>
  <si>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</si>
  <si>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</si>
  <si>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</si>
  <si>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</si>
  <si>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</si>
  <si>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</si>
  <si>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</si>
  <si>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</si>
  <si>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</si>
  <si>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</si>
  <si>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</si>
  <si>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</si>
  <si>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</si>
  <si>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</si>
  <si>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</si>
  <si>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</si>
  <si>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</si>
  <si>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</si>
  <si>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</si>
  <si>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</si>
  <si>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</si>
  <si>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</si>
  <si>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</si>
  <si>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</si>
  <si>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</si>
  <si>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</si>
  <si>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</si>
  <si>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</si>
  <si>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</si>
  <si>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</si>
  <si>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</si>
  <si>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</si>
  <si>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</si>
  <si>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</si>
  <si>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</si>
  <si>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</si>
  <si>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</si>
  <si>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</si>
  <si>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</si>
  <si>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</si>
  <si>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</si>
  <si>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</si>
  <si>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</si>
  <si>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</si>
  <si>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</si>
  <si>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</si>
  <si>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</si>
  <si>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</si>
  <si>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</si>
  <si>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</si>
  <si>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</si>
  <si>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</si>
  <si>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</si>
  <si>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</si>
  <si>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</si>
  <si>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</si>
  <si>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</si>
  <si>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</si>
  <si>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</si>
  <si>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</si>
  <si>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</si>
  <si>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</si>
  <si>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</si>
  <si>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</si>
  <si>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</si>
  <si>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</si>
  <si>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</si>
  <si>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</si>
  <si>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</si>
  <si>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</si>
  <si>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</si>
  <si>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</si>
  <si>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</si>
  <si>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</si>
  <si>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</si>
  <si>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</si>
  <si>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</si>
  <si>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</si>
  <si>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</si>
  <si>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</si>
  <si>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</si>
  <si>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</si>
  <si>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</si>
  <si>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</si>
  <si>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</si>
  <si>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</si>
  <si>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</si>
  <si>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</si>
  <si>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</si>
  <si>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</si>
  <si>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</si>
  <si>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</si>
  <si>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</si>
  <si>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</si>
  <si>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</si>
  <si>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</si>
  <si>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</si>
  <si>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</si>
  <si>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</si>
  <si>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</si>
  <si>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</si>
  <si>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</si>
  <si>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</si>
  <si>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</si>
  <si>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</si>
  <si>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</si>
  <si>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</si>
  <si>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</si>
  <si>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</si>
  <si>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</si>
  <si>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</si>
  <si>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</si>
  <si>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</si>
  <si>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</si>
  <si>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</si>
  <si>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</si>
  <si>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</si>
  <si>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</si>
  <si>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</si>
  <si>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</si>
  <si>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</si>
  <si>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</si>
  <si>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</si>
  <si>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</si>
  <si>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</si>
  <si>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</si>
  <si>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</si>
  <si>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</si>
  <si>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</si>
  <si>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</si>
  <si>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</si>
  <si>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</si>
  <si>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</si>
  <si>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</si>
  <si>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</si>
  <si>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</si>
  <si>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</si>
  <si>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</si>
  <si>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</si>
  <si>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</si>
  <si>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</si>
  <si>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</si>
  <si>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</si>
  <si>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</si>
  <si>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</si>
  <si>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</si>
  <si>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</si>
  <si>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</si>
  <si>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</si>
  <si>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</si>
  <si>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</si>
  <si>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</si>
  <si>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</si>
  <si>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</si>
  <si>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</si>
  <si>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</si>
  <si>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</si>
  <si>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</si>
  <si>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</si>
  <si>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</si>
  <si>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</si>
  <si>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</si>
  <si>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</si>
  <si>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</si>
  <si>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</si>
  <si>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</si>
  <si>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</si>
  <si>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</si>
  <si>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</si>
  <si>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</si>
  <si>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</si>
  <si>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</si>
  <si>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</si>
  <si>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</si>
  <si>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</si>
  <si>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</si>
  <si>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</si>
  <si>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</si>
  <si>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</si>
  <si>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</si>
  <si>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</si>
  <si>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</si>
  <si>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</si>
  <si>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</si>
  <si>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</si>
  <si>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</si>
  <si>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</si>
  <si>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</si>
  <si>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</si>
  <si>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</si>
  <si>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</si>
  <si>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</si>
  <si>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</si>
  <si>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</si>
  <si>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</si>
  <si>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</si>
  <si>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</si>
  <si>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</si>
  <si>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</si>
  <si>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</si>
  <si>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</si>
  <si>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</si>
  <si>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</si>
  <si>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</si>
  <si>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</si>
  <si>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</si>
  <si>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</si>
  <si>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</si>
  <si>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</si>
  <si>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</si>
  <si>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</si>
  <si>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</si>
  <si>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</si>
  <si>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</si>
  <si>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</si>
  <si>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</si>
  <si>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</si>
  <si>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</si>
  <si>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</si>
  <si>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</si>
  <si>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</si>
  <si>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</si>
  <si>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</si>
  <si>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</si>
  <si>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</si>
  <si>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</si>
  <si>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</si>
  <si>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</si>
  <si>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</si>
  <si>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</si>
  <si>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</si>
  <si>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</si>
  <si>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</si>
  <si>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</si>
  <si>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</si>
  <si>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</si>
  <si>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</si>
  <si>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</si>
  <si>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</si>
  <si>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</si>
  <si>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</si>
  <si>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</si>
  <si>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</si>
  <si>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</si>
  <si>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</si>
  <si>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</si>
  <si>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</si>
  <si>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</si>
  <si>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</si>
  <si>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</si>
  <si>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</si>
  <si>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</si>
  <si>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</si>
  <si>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</si>
  <si>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</si>
  <si>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</si>
  <si>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</si>
  <si>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</si>
  <si>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</si>
  <si>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</si>
  <si>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</si>
  <si>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</si>
  <si>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</si>
  <si>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</si>
  <si>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</si>
  <si>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</si>
  <si>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</si>
  <si>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</si>
  <si>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</si>
  <si>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</si>
  <si>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</si>
  <si>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</si>
  <si>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</si>
  <si>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</si>
  <si>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</si>
  <si>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</si>
  <si>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</si>
  <si>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</si>
  <si>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</si>
  <si>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</si>
  <si>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</si>
  <si>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</si>
  <si>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</si>
  <si>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</si>
  <si>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</si>
  <si>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</si>
  <si>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</si>
  <si>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</si>
  <si>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</si>
  <si>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</si>
  <si>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</si>
  <si>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</si>
  <si>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</si>
  <si>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</si>
  <si>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</si>
  <si>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</si>
  <si>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</si>
  <si>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</si>
  <si>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</si>
  <si>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</si>
  <si>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</si>
  <si>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</si>
  <si>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</si>
  <si>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</si>
  <si>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</si>
  <si>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</si>
  <si>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</si>
  <si>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</si>
  <si>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</si>
  <si>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</si>
  <si>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</si>
  <si>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</si>
  <si>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</si>
  <si>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</si>
  <si>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</si>
  <si>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</si>
  <si>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</si>
  <si>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</si>
  <si>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</si>
  <si>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</si>
  <si>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</si>
  <si>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</si>
  <si>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</si>
  <si>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</si>
  <si>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</si>
  <si>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</si>
  <si>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</si>
  <si>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</si>
  <si>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</si>
  <si>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</si>
  <si>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</si>
  <si>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</si>
  <si>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</si>
  <si>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</si>
  <si>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</si>
  <si>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</si>
  <si>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</si>
  <si>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</si>
  <si>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</si>
  <si>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</si>
  <si>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</si>
  <si>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</si>
  <si>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</si>
  <si>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</si>
  <si>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</si>
  <si>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</si>
  <si>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</si>
  <si>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</si>
  <si>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</si>
  <si>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</si>
  <si>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</si>
  <si>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</si>
  <si>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</si>
  <si>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</si>
  <si>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</si>
  <si>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</si>
  <si>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</si>
  <si>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</si>
  <si>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</si>
  <si>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</si>
  <si>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</si>
  <si>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</si>
  <si>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</si>
  <si>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</si>
  <si>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</si>
  <si>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</si>
  <si>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</si>
  <si>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</si>
  <si>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</si>
  <si>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</si>
  <si>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</si>
  <si>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</si>
  <si>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</si>
  <si>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</si>
  <si>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</si>
  <si>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</si>
  <si>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</si>
  <si>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</si>
  <si>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</si>
  <si>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</si>
  <si>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</si>
  <si>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</si>
  <si>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</si>
  <si>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</si>
  <si>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</si>
  <si>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</si>
  <si>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</si>
  <si>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</si>
  <si>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</si>
  <si>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</si>
  <si>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</si>
  <si>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</si>
  <si>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</si>
  <si>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</si>
  <si>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</si>
  <si>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</si>
  <si>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</si>
  <si>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</si>
  <si>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</si>
  <si>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</si>
  <si>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</si>
  <si>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</si>
  <si>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</si>
  <si>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</si>
  <si>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</si>
  <si>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</si>
  <si>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</si>
  <si>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</si>
  <si>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</si>
  <si>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</si>
  <si>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</si>
  <si>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</si>
  <si>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</si>
  <si>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</si>
  <si>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</si>
  <si>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</si>
  <si>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</si>
  <si>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</si>
  <si>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</si>
  <si>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</si>
  <si>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</si>
  <si>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</si>
  <si>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</si>
  <si>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</si>
  <si>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</si>
  <si>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</si>
  <si>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</si>
  <si>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</si>
  <si>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</si>
  <si>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</si>
  <si>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</si>
  <si>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</si>
  <si>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</si>
  <si>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</si>
  <si>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</si>
  <si>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</si>
  <si>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</si>
  <si>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</si>
  <si>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</si>
  <si>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</si>
  <si>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</si>
  <si>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</si>
  <si>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</si>
  <si>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</si>
  <si>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</si>
  <si>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</si>
  <si>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</si>
  <si>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</si>
  <si>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</si>
  <si>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</si>
  <si>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</si>
  <si>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</si>
  <si>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</si>
  <si>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</si>
  <si>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</si>
  <si>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</si>
  <si>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</si>
  <si>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</si>
  <si>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</si>
  <si>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</si>
  <si>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</si>
  <si>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</si>
  <si>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</si>
  <si>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</si>
  <si>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</si>
  <si>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</si>
  <si>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</si>
  <si>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</si>
  <si>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</si>
  <si>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</si>
  <si>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</si>
  <si>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</si>
  <si>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</si>
  <si>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</si>
  <si>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</si>
  <si>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</si>
  <si>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</si>
  <si>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</si>
  <si>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</si>
  <si>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</si>
  <si>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</si>
  <si>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</si>
  <si>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</si>
  <si>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</si>
  <si>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</si>
  <si>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</si>
  <si>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</si>
  <si>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</si>
  <si>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</si>
  <si>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</si>
  <si>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</si>
  <si>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</si>
  <si>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</si>
  <si>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</si>
  <si>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</si>
  <si>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</si>
  <si>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</si>
  <si>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</si>
  <si>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</si>
  <si>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</si>
  <si>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</si>
  <si>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</si>
  <si>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</si>
  <si>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</si>
  <si>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</si>
  <si>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</si>
  <si>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</si>
  <si>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</si>
  <si>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</si>
  <si>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</si>
  <si>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</si>
  <si>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</si>
  <si>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</si>
  <si>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</si>
  <si>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</si>
  <si>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</si>
  <si>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</si>
  <si>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</si>
  <si>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</si>
  <si>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</si>
  <si>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</si>
  <si>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</si>
  <si>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</si>
  <si>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</si>
  <si>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</si>
  <si>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</si>
  <si>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</si>
  <si>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</si>
  <si>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</si>
  <si>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</si>
  <si>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</si>
  <si>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</si>
  <si>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</si>
  <si>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</si>
  <si>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</si>
  <si>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</si>
  <si>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</si>
  <si>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</si>
  <si>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</si>
  <si>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</si>
  <si>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</si>
  <si>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</si>
  <si>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</si>
  <si>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</si>
  <si>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</si>
  <si>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</si>
  <si>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</si>
  <si>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</si>
  <si>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</si>
  <si>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</si>
  <si>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</si>
  <si>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</si>
  <si>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</si>
  <si>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</si>
  <si>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</si>
  <si>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</si>
  <si>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</si>
  <si>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</si>
  <si>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</si>
  <si>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</si>
  <si>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</si>
  <si>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</si>
  <si>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</si>
  <si>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</si>
  <si>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</si>
  <si>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</si>
  <si>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</si>
  <si>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</si>
  <si>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</si>
  <si>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</si>
  <si>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</si>
  <si>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</si>
  <si>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</si>
  <si>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</si>
  <si>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</si>
  <si>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</si>
  <si>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</si>
  <si>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</si>
  <si>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</si>
  <si>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</si>
  <si>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</si>
  <si>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</si>
  <si>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</si>
  <si>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</si>
  <si>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</si>
  <si>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</si>
  <si>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</si>
  <si>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</si>
  <si>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</si>
  <si>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</si>
  <si>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</si>
  <si>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</si>
  <si>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</si>
  <si>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</si>
  <si>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</si>
  <si>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</si>
  <si>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</si>
  <si>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</si>
  <si>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</si>
  <si>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</si>
  <si>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</si>
  <si>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</si>
  <si>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</si>
  <si>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</si>
  <si>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</si>
  <si>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</si>
  <si>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</si>
  <si>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</si>
  <si>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</si>
  <si>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</si>
  <si>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</si>
  <si>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</si>
  <si>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</si>
  <si>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</si>
  <si>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</si>
  <si>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</si>
  <si>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</si>
  <si>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</si>
  <si>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</si>
  <si>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</si>
  <si>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</si>
  <si>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</si>
  <si>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</si>
  <si>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</si>
  <si>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</si>
  <si>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</si>
  <si>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</si>
  <si>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</si>
  <si>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</si>
  <si>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</si>
  <si>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</si>
  <si>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</si>
  <si>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</si>
  <si>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</si>
  <si>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</si>
  <si>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</si>
  <si>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</si>
  <si>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</si>
  <si>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</si>
  <si>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</si>
  <si>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</si>
  <si>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</si>
  <si>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</si>
  <si>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</si>
  <si>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</si>
  <si>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</si>
  <si>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</si>
  <si>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</si>
  <si>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</si>
  <si>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</si>
  <si>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</si>
  <si>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</si>
  <si>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</si>
  <si>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</si>
  <si>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</si>
  <si>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</si>
  <si>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</si>
  <si>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</si>
  <si>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</si>
  <si>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</si>
  <si>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</si>
  <si>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</si>
  <si>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</si>
  <si>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</si>
  <si>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</si>
  <si>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</si>
  <si>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</si>
  <si>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</si>
  <si>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</si>
  <si>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</si>
  <si>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</si>
  <si>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</si>
  <si>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</si>
  <si>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</si>
  <si>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</si>
  <si>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</si>
  <si>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</si>
  <si>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</si>
  <si>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</si>
  <si>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</si>
  <si>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</si>
  <si>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</si>
  <si>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</si>
  <si>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</si>
  <si>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</si>
  <si>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</si>
  <si>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</si>
  <si>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</si>
  <si>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</si>
  <si>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</si>
  <si>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</si>
  <si>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</si>
  <si>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</si>
  <si>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</si>
  <si>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</si>
  <si>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</si>
  <si>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</si>
  <si>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</si>
  <si>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</si>
  <si>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</si>
  <si>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</si>
  <si>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</si>
  <si>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</si>
  <si>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</si>
  <si>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</si>
  <si>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</si>
  <si>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</si>
  <si>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</si>
  <si>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</si>
  <si>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</si>
  <si>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</si>
  <si>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</si>
  <si>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</si>
  <si>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</si>
  <si>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</si>
  <si>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</si>
  <si>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</si>
  <si>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</si>
  <si>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</si>
  <si>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</si>
  <si>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</si>
  <si>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</si>
  <si>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</si>
  <si>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</si>
  <si>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</si>
  <si>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</si>
  <si>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</si>
  <si>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</si>
  <si>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</si>
  <si>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</si>
  <si>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</si>
  <si>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</si>
  <si>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</si>
  <si>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</si>
  <si>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</si>
  <si>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</si>
  <si>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</si>
  <si>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</si>
  <si>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</si>
  <si>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</si>
  <si>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</si>
  <si>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</si>
  <si>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</si>
  <si>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</si>
  <si>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</si>
  <si>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</si>
  <si>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</si>
  <si>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</si>
  <si>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</si>
  <si>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</si>
  <si>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</si>
  <si>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</si>
  <si>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</si>
  <si>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</si>
  <si>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</si>
  <si>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</si>
  <si>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</si>
  <si>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</si>
  <si>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</si>
  <si>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</si>
  <si>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</si>
  <si>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</si>
  <si>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</si>
  <si>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</si>
  <si>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</si>
  <si>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</si>
  <si>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</si>
  <si>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</si>
  <si>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</si>
  <si>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</si>
  <si>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</si>
  <si>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</si>
  <si>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</si>
  <si>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</si>
  <si>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</si>
  <si>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</si>
  <si>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</si>
  <si>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</si>
  <si>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</si>
  <si>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</si>
  <si>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</si>
  <si>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</si>
  <si>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</si>
  <si>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</si>
  <si>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</si>
  <si>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</si>
  <si>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</si>
  <si>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</si>
  <si>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</si>
  <si>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</si>
  <si>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</si>
  <si>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</si>
  <si>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</si>
  <si>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</si>
  <si>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</si>
  <si>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</si>
  <si>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</si>
  <si>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</si>
  <si>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</si>
  <si>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</si>
  <si>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</si>
  <si>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</si>
  <si>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</si>
  <si>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</si>
  <si>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</si>
  <si>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</si>
  <si>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</si>
  <si>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</si>
  <si>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</si>
  <si>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</si>
  <si>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</si>
  <si>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</si>
  <si>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</si>
  <si>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</si>
  <si>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</si>
  <si>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</si>
  <si>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</si>
  <si>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</si>
  <si>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</si>
  <si>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</si>
  <si>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</si>
  <si>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</si>
  <si>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</si>
  <si>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</si>
  <si>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</si>
  <si>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</si>
  <si>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</si>
  <si>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</si>
  <si>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</si>
  <si>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</si>
  <si>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</si>
  <si>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</si>
  <si>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</si>
  <si>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</si>
  <si>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</si>
  <si>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</si>
  <si>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</si>
  <si>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</si>
  <si>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</si>
  <si>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</si>
  <si>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</si>
  <si>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</si>
  <si>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</si>
  <si>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</si>
  <si>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</si>
  <si>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</si>
  <si>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</si>
  <si>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</si>
  <si>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</si>
  <si>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</si>
  <si>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</si>
  <si>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</si>
  <si>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</si>
  <si>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</si>
  <si>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</si>
  <si>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</si>
  <si>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</si>
  <si>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</si>
  <si>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</si>
  <si>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</si>
  <si>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</si>
  <si>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</si>
  <si>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</si>
  <si>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</si>
  <si>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</si>
  <si>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</si>
  <si>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</si>
  <si>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</si>
  <si>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</si>
  <si>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</si>
  <si>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</si>
  <si>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</si>
  <si>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</si>
  <si>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</si>
  <si>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</si>
  <si>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</si>
  <si>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</si>
  <si>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</si>
  <si>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</si>
  <si>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</si>
  <si>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</si>
  <si>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</si>
  <si>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</si>
  <si>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</si>
  <si>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</si>
  <si>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</si>
  <si>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</si>
  <si>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</si>
  <si>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</si>
  <si>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</si>
  <si>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</si>
  <si>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</si>
  <si>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</si>
  <si>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</si>
  <si>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</si>
  <si>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</si>
  <si>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</si>
  <si>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</si>
  <si>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</si>
  <si>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</si>
  <si>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</si>
  <si>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</si>
  <si>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</si>
  <si>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</si>
  <si>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</si>
  <si>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</si>
  <si>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</si>
  <si>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</si>
  <si>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</si>
  <si>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</si>
  <si>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</si>
  <si>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</si>
  <si>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</si>
  <si>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</si>
  <si>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</si>
  <si>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</si>
  <si>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</si>
  <si>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</si>
  <si>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</si>
  <si>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</si>
  <si>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</si>
  <si>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</si>
  <si>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</si>
  <si>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</si>
  <si>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</si>
  <si>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</si>
  <si>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</si>
  <si>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</si>
  <si>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</si>
  <si>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</si>
  <si>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</si>
  <si>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</si>
  <si>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</si>
  <si>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</si>
  <si>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</si>
  <si>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</si>
  <si>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</si>
  <si>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</si>
  <si>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</si>
  <si>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</si>
  <si>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</si>
  <si>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</si>
  <si>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</si>
  <si>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</si>
  <si>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</si>
  <si>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</si>
  <si>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</si>
  <si>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</si>
  <si>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</si>
  <si>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</si>
  <si>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</si>
  <si>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</si>
  <si>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</si>
  <si>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</si>
  <si>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</si>
  <si>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</si>
  <si>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</si>
  <si>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</si>
  <si>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</si>
  <si>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</si>
  <si>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</si>
  <si>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</si>
  <si>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</si>
  <si>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</si>
  <si>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</si>
  <si>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</si>
  <si>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</si>
  <si>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</si>
  <si>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</si>
  <si>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</si>
  <si>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</si>
  <si>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</si>
  <si>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</si>
  <si>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</si>
  <si>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</si>
  <si>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</si>
  <si>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</si>
  <si>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</si>
  <si>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</si>
  <si>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</si>
  <si>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</si>
  <si>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</si>
  <si>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</si>
  <si>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</si>
  <si>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</si>
  <si>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</si>
  <si>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</si>
  <si>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</si>
  <si>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</si>
  <si>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</si>
  <si>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</si>
  <si>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</si>
  <si>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</si>
  <si>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</si>
  <si>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</si>
  <si>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</si>
  <si>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</si>
  <si>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</si>
  <si>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</si>
  <si>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</si>
  <si>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</si>
  <si>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</si>
  <si>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</si>
  <si>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</si>
  <si>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</si>
  <si>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</si>
  <si>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</si>
  <si>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</si>
  <si>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</si>
  <si>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</si>
  <si>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</si>
  <si>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</si>
  <si>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</si>
  <si>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</si>
  <si>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</si>
  <si>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</si>
  <si>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</si>
  <si>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</si>
  <si>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</si>
  <si>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</si>
  <si>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</si>
  <si>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</si>
  <si>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</si>
  <si>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</si>
  <si>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</si>
  <si>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</si>
  <si>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</si>
  <si>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</si>
  <si>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</si>
  <si>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</si>
  <si>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</si>
  <si>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</si>
  <si>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</si>
  <si>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</si>
  <si>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</si>
  <si>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</si>
  <si>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</si>
  <si>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</si>
  <si>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</si>
  <si>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</si>
  <si>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</si>
  <si>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</si>
  <si>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</si>
  <si>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</si>
  <si>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</si>
  <si>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</si>
  <si>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</si>
  <si>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</si>
  <si>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</si>
  <si>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</si>
  <si>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</si>
  <si>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</si>
  <si>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</si>
  <si>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</si>
  <si>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</si>
  <si>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</si>
  <si>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</si>
  <si>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</si>
  <si>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</si>
  <si>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</si>
  <si>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</si>
  <si>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</si>
  <si>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</si>
  <si>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</si>
  <si>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</si>
  <si>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</si>
  <si>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</si>
  <si>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</si>
  <si>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</si>
  <si>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</si>
  <si>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</si>
  <si>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</si>
  <si>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</si>
  <si>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</si>
  <si>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</si>
  <si>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</si>
  <si>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</si>
  <si>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</si>
  <si>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</si>
  <si>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</si>
  <si>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</si>
  <si>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</si>
  <si>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</si>
  <si>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</si>
  <si>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</si>
  <si>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</si>
  <si>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</si>
  <si>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</si>
  <si>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</si>
  <si>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</si>
  <si>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</si>
  <si>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</si>
  <si>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</si>
  <si>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</si>
  <si>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</si>
  <si>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</si>
  <si>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</si>
  <si>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</si>
  <si>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</si>
  <si>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</si>
  <si>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</si>
  <si>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</si>
  <si>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</si>
  <si>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</si>
  <si>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</si>
  <si>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</si>
  <si>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</si>
  <si>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</si>
  <si>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</si>
  <si>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</si>
  <si>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</si>
  <si>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</si>
  <si>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</si>
  <si>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</si>
  <si>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</si>
  <si>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</si>
  <si>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</si>
  <si>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</si>
  <si>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</si>
  <si>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</si>
  <si>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</si>
  <si>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</si>
  <si>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</si>
  <si>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</si>
  <si>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</si>
  <si>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</si>
  <si>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</si>
  <si>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</si>
  <si>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</si>
  <si>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</si>
  <si>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</si>
  <si>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</si>
  <si>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</si>
  <si>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</si>
  <si>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</si>
  <si>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</si>
  <si>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</si>
  <si>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</si>
  <si>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</si>
  <si>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</si>
  <si>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</si>
  <si>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</si>
  <si>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</si>
  <si>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</si>
  <si>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</si>
  <si>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</si>
  <si>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</si>
  <si>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</si>
  <si>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</si>
  <si>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</si>
  <si>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</si>
  <si>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</si>
  <si>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</si>
  <si>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</si>
  <si>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</si>
  <si>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</si>
  <si>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</si>
  <si>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</si>
  <si>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</si>
  <si>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</si>
  <si>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</si>
  <si>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</si>
  <si>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</si>
  <si>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</si>
  <si>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</si>
  <si>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</si>
  <si>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</si>
  <si>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</si>
  <si>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</si>
  <si>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</si>
  <si>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</si>
  <si>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</si>
  <si>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</si>
  <si>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</si>
  <si>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</si>
  <si>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</si>
  <si>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</si>
  <si>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</si>
  <si>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</si>
  <si>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</si>
  <si>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</si>
  <si>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</si>
  <si>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</si>
  <si>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</si>
  <si>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</si>
  <si>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</si>
  <si>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</si>
  <si>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</si>
  <si>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</si>
  <si>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</si>
  <si>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</si>
  <si>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</si>
  <si>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</si>
  <si>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</si>
  <si>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</si>
  <si>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</si>
  <si>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</si>
  <si>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</si>
  <si>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</si>
  <si>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</si>
  <si>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</si>
  <si>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</si>
  <si>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</si>
  <si>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</si>
  <si>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</si>
  <si>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</si>
  <si>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</si>
  <si>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</si>
  <si>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</si>
  <si>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</si>
  <si>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</si>
  <si>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</si>
  <si>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</si>
  <si>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</si>
  <si>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</si>
  <si>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</si>
  <si>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</si>
  <si>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</si>
  <si>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</si>
  <si>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</si>
  <si>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</si>
  <si>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</si>
  <si>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</si>
  <si>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</si>
  <si>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</si>
  <si>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</si>
  <si>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</si>
  <si>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</si>
  <si>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</si>
  <si>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</si>
  <si>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</si>
  <si>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</si>
  <si>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</si>
  <si>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</si>
  <si>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</si>
  <si>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</si>
  <si>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</si>
  <si>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</si>
  <si>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</si>
  <si>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</si>
  <si>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</si>
  <si>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</si>
  <si>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</si>
  <si>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</si>
  <si>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</si>
  <si>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</si>
  <si>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</si>
  <si>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</si>
  <si>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</si>
  <si>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</si>
  <si>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</si>
  <si>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</si>
  <si>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</si>
  <si>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</si>
  <si>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</si>
  <si>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</si>
  <si>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</si>
  <si>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</si>
  <si>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</si>
  <si>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</si>
  <si>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</si>
  <si>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</si>
  <si>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</si>
  <si>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</si>
  <si>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</si>
  <si>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</si>
  <si>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</si>
  <si>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</si>
  <si>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</si>
  <si>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</si>
  <si>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</si>
  <si>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</si>
  <si>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</si>
  <si>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</si>
  <si>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</si>
  <si>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</si>
  <si>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</si>
  <si>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</si>
  <si>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</si>
  <si>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</si>
  <si>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</si>
  <si>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</si>
  <si>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</si>
  <si>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</si>
  <si>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</si>
  <si>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</si>
  <si>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</si>
  <si>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</si>
  <si>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</si>
  <si>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</si>
  <si>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</si>
  <si>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</si>
  <si>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</si>
  <si>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</si>
  <si>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</si>
  <si>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</si>
  <si>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</si>
  <si>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</si>
  <si>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</si>
  <si>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</si>
  <si>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</si>
  <si>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</si>
  <si>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</si>
  <si>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</si>
  <si>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</si>
  <si>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</si>
  <si>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</si>
  <si>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</si>
  <si>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</si>
  <si>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</si>
  <si>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</si>
  <si>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</si>
  <si>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</si>
  <si>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</si>
  <si>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</si>
  <si>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</si>
  <si>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</si>
  <si>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</si>
  <si>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</si>
  <si>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</si>
  <si>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</si>
  <si>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</si>
  <si>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</si>
  <si>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</si>
  <si>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</si>
  <si>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</si>
  <si>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</si>
  <si>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</si>
  <si>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</si>
  <si>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</si>
  <si>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</si>
  <si>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</si>
  <si>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</si>
  <si>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</si>
  <si>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</si>
  <si>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</si>
  <si>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</si>
  <si>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</si>
  <si>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</si>
  <si>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</si>
  <si>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</si>
  <si>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</si>
  <si>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</si>
  <si>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</si>
  <si>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</si>
  <si>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</si>
  <si>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</si>
  <si>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</si>
  <si>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</si>
  <si>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</si>
  <si>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</si>
  <si>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</si>
  <si>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</si>
  <si>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</si>
  <si>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</si>
  <si>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</si>
  <si>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</si>
  <si>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</si>
  <si>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</si>
  <si>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</si>
  <si>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</si>
  <si>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</si>
  <si>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</si>
  <si>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</si>
  <si>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</si>
  <si>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</si>
  <si>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</si>
  <si>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</si>
  <si>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</si>
  <si>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</si>
  <si>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</si>
  <si>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</si>
  <si>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</si>
  <si>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</si>
  <si>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</si>
  <si>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</si>
  <si>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</si>
  <si>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</si>
  <si>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</si>
  <si>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</si>
  <si>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</si>
  <si>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</si>
  <si>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</si>
  <si>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</si>
  <si>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</si>
  <si>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</si>
  <si>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</si>
  <si>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</si>
  <si>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</si>
  <si>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</si>
  <si>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</si>
  <si>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</si>
  <si>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</si>
  <si>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</si>
  <si>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</si>
  <si>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</si>
  <si>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</si>
  <si>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</si>
  <si>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</si>
  <si>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</si>
  <si>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</si>
  <si>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</si>
  <si>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</si>
  <si>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</si>
  <si>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</si>
  <si>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</si>
  <si>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</si>
  <si>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</si>
  <si>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</si>
  <si>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</si>
  <si>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</si>
  <si>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</si>
  <si>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</si>
  <si>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</si>
  <si>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</si>
  <si>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</si>
  <si>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</si>
  <si>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</si>
  <si>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</si>
  <si>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</si>
  <si>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</si>
  <si>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</si>
  <si>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</si>
  <si>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</si>
  <si>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</si>
  <si>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</si>
  <si>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</si>
  <si>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</si>
  <si>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</si>
  <si>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</si>
  <si>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</si>
  <si>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</si>
  <si>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</si>
  <si>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</si>
  <si>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</si>
  <si>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</si>
  <si>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</si>
  <si>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</si>
  <si>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</si>
  <si>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</si>
  <si>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</si>
  <si>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</si>
  <si>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</si>
  <si>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</si>
  <si>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</si>
  <si>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</si>
  <si>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</si>
  <si>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</si>
  <si>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</si>
  <si>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</si>
  <si>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</si>
  <si>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</si>
  <si>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</si>
  <si>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</si>
  <si>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</si>
  <si>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</si>
  <si>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</si>
  <si>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</si>
  <si>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</si>
  <si>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</si>
  <si>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</si>
  <si>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</si>
  <si>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</si>
  <si>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</si>
  <si>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</si>
  <si>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</si>
  <si>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</si>
  <si>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</si>
  <si>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</si>
  <si>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</si>
  <si>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</si>
  <si>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</si>
  <si>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</si>
  <si>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</si>
  <si>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</si>
  <si>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</si>
  <si>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</si>
  <si>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</si>
  <si>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</si>
  <si>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</si>
  <si>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</si>
  <si>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</si>
  <si>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</si>
  <si>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</si>
  <si>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</si>
  <si>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</si>
  <si>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</si>
  <si>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</si>
  <si>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</si>
  <si>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</si>
  <si>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</si>
  <si>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</si>
  <si>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</si>
  <si>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</si>
  <si>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</si>
  <si>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</si>
  <si>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</si>
  <si>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</si>
  <si>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</si>
  <si>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</si>
  <si>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</si>
  <si>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</si>
  <si>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</si>
  <si>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</si>
  <si>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</si>
  <si>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</si>
  <si>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</si>
  <si>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</si>
  <si>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</si>
  <si>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</si>
  <si>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</si>
  <si>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</si>
  <si>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</si>
  <si>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</si>
  <si>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</si>
  <si>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</si>
  <si>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</si>
  <si>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</si>
  <si>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</si>
  <si>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</si>
  <si>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</si>
  <si>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</si>
  <si>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</si>
  <si>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</si>
  <si>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</si>
  <si>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</si>
  <si>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</si>
  <si>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</si>
  <si>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</si>
  <si>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</si>
  <si>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</si>
  <si>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</si>
  <si>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</si>
  <si>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</si>
  <si>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</si>
  <si>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</si>
  <si>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</si>
  <si>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</si>
  <si>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</si>
  <si>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</si>
  <si>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</si>
  <si>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</si>
  <si>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</si>
  <si>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</si>
  <si>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</si>
  <si>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</si>
  <si>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</si>
  <si>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</si>
  <si>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</si>
  <si>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</si>
  <si>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</si>
  <si>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</si>
  <si>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</si>
  <si>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</si>
  <si>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</si>
  <si>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</si>
  <si>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</si>
  <si>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</si>
  <si>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</si>
  <si>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</si>
  <si>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</si>
  <si>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</si>
  <si>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</si>
  <si>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</si>
  <si>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</si>
  <si>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</si>
  <si>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</si>
  <si>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</si>
  <si>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</si>
  <si>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</si>
  <si>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</si>
  <si>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</si>
  <si>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</si>
  <si>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</si>
  <si>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</si>
  <si>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</si>
  <si>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</si>
  <si>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</si>
  <si>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</si>
  <si>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</si>
  <si>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</si>
  <si>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</si>
  <si>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</si>
  <si>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</si>
  <si>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</si>
  <si>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</si>
  <si>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</si>
  <si>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</si>
  <si>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</si>
  <si>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</si>
  <si>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</si>
  <si>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</si>
  <si>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</si>
  <si>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</si>
  <si>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</si>
  <si>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</si>
  <si>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</si>
  <si>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</si>
  <si>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</si>
  <si>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</si>
  <si>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</si>
  <si>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</si>
  <si>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</si>
  <si>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</si>
  <si>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</si>
  <si>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</si>
  <si>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</si>
  <si>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</si>
  <si>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</si>
  <si>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</si>
  <si>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</si>
  <si>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</si>
  <si>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</si>
  <si>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</si>
  <si>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</si>
  <si>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</si>
  <si>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</si>
  <si>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</si>
  <si>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</si>
  <si>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</si>
  <si>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</si>
  <si>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</si>
  <si>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</si>
  <si>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</si>
  <si>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</si>
  <si>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</si>
  <si>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</si>
  <si>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</si>
  <si>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</si>
  <si>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</si>
  <si>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</si>
  <si>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</si>
  <si>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</si>
  <si>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</si>
  <si>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</si>
  <si>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</si>
  <si>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</si>
  <si>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</si>
  <si>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</si>
  <si>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</si>
  <si>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</si>
  <si>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</si>
  <si>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</si>
  <si>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</si>
  <si>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</si>
  <si>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</si>
  <si>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</si>
  <si>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</si>
  <si>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</si>
  <si>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</si>
  <si>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</si>
  <si>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</si>
  <si>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</si>
  <si>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</si>
  <si>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</si>
  <si>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</si>
  <si>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</si>
  <si>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</si>
  <si>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</si>
  <si>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</si>
  <si>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</si>
  <si>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</si>
  <si>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</si>
  <si>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</si>
  <si>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</si>
  <si>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</si>
  <si>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</si>
  <si>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</si>
  <si>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</si>
  <si>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</si>
  <si>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</si>
  <si>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</si>
  <si>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</si>
  <si>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</si>
  <si>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</si>
  <si>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</si>
  <si>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</si>
  <si>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</si>
  <si>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</si>
  <si>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</si>
  <si>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</si>
  <si>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</si>
  <si>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</si>
  <si>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</si>
  <si>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</si>
  <si>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</si>
  <si>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</si>
  <si>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</si>
  <si>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</si>
  <si>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</si>
  <si>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</si>
  <si>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</si>
  <si>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</si>
  <si>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</si>
  <si>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</si>
  <si>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</si>
  <si>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</si>
  <si>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</si>
  <si>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</si>
  <si>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</si>
  <si>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</si>
  <si>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</si>
  <si>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</si>
  <si>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</si>
  <si>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</si>
  <si>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</si>
  <si>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</si>
  <si>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</si>
  <si>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</si>
  <si>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</si>
  <si>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</si>
  <si>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</si>
  <si>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</si>
  <si>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</si>
  <si>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</si>
  <si>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</si>
  <si>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</si>
  <si>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</si>
  <si>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</si>
  <si>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</si>
  <si>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</si>
  <si>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</si>
  <si>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</si>
  <si>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</si>
  <si>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</si>
  <si>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</si>
  <si>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</si>
  <si>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</si>
  <si>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</si>
  <si>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</si>
  <si>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</si>
  <si>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</si>
  <si>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</si>
  <si>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</si>
  <si>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</si>
  <si>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</si>
  <si>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</si>
  <si>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</si>
  <si>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</si>
  <si>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</si>
  <si>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</si>
  <si>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</si>
  <si>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</si>
  <si>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</si>
  <si>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</si>
  <si>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</si>
  <si>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</si>
  <si>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</si>
  <si>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</si>
  <si>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</si>
  <si>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</si>
  <si>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</si>
  <si>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</si>
  <si>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</si>
  <si>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</si>
  <si>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</si>
  <si>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</si>
  <si>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</si>
  <si>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</si>
  <si>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</si>
  <si>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</si>
  <si>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</si>
  <si>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</si>
  <si>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</si>
  <si>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</si>
  <si>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</si>
  <si>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</si>
  <si>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</si>
  <si>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</si>
  <si>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</si>
  <si>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</si>
  <si>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</si>
  <si>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</si>
  <si>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</si>
  <si>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</si>
  <si>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</si>
  <si>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</si>
  <si>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</si>
  <si>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</si>
  <si>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</si>
  <si>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</si>
  <si>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</si>
  <si>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</si>
  <si>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</si>
  <si>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</si>
  <si>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</si>
  <si>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</si>
  <si>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</si>
  <si>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</si>
  <si>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</si>
  <si>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</si>
  <si>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</si>
  <si>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</si>
  <si>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</si>
  <si>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</si>
  <si>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</si>
  <si>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</si>
  <si>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</si>
  <si>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</si>
  <si>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</si>
  <si>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</si>
  <si>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</si>
  <si>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</si>
  <si>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</si>
  <si>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</si>
  <si>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</si>
  <si>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</si>
  <si>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</si>
  <si>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</si>
  <si>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</si>
  <si>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</si>
  <si>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</si>
  <si>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</si>
  <si>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</si>
  <si>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</si>
  <si>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</si>
  <si>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</si>
  <si>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</si>
  <si>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</si>
  <si>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</si>
  <si>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</si>
  <si>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</si>
  <si>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</si>
  <si>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</si>
  <si>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</si>
  <si>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</si>
  <si>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</si>
  <si>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</si>
  <si>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</si>
  <si>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</si>
  <si>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</si>
  <si>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</si>
  <si>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</si>
  <si>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</si>
  <si>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</si>
  <si>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</si>
  <si>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</si>
  <si>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</si>
  <si>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</si>
  <si>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</si>
  <si>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</si>
  <si>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</si>
  <si>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</si>
  <si>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</si>
  <si>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</si>
  <si>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</si>
  <si>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</si>
  <si>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</si>
  <si>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</si>
  <si>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</si>
  <si>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</si>
  <si>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</si>
  <si>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</si>
  <si>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</si>
  <si>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</si>
  <si>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</si>
  <si>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</si>
  <si>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</si>
  <si>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</si>
  <si>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</si>
  <si>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</si>
  <si>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</si>
  <si>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</si>
  <si>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</si>
  <si>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</si>
  <si>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</si>
  <si>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</si>
  <si>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</si>
  <si>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</si>
  <si>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</si>
  <si>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</si>
  <si>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</si>
  <si>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</si>
  <si>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</si>
  <si>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</si>
  <si>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</si>
  <si>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</si>
  <si>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</si>
  <si>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</si>
  <si>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</si>
  <si>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</si>
  <si>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</si>
  <si>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</si>
  <si>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</si>
  <si>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</si>
  <si>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</si>
  <si>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</si>
  <si>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</si>
  <si>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</si>
  <si>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</si>
  <si>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</si>
  <si>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</si>
  <si>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</si>
  <si>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</si>
  <si>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</si>
  <si>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</si>
  <si>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</si>
  <si>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</si>
  <si>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</si>
  <si>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</si>
  <si>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</si>
  <si>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</si>
  <si>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</si>
  <si>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</si>
  <si>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</si>
  <si>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</si>
  <si>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</si>
  <si>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</si>
  <si>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</si>
  <si>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</si>
  <si>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</si>
  <si>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</si>
  <si>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</si>
  <si>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</si>
  <si>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</si>
  <si>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</si>
  <si>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</si>
  <si>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</si>
  <si>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</si>
  <si>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</si>
  <si>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</si>
  <si>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</si>
  <si>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</si>
  <si>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</si>
  <si>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</si>
  <si>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</si>
  <si>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</si>
  <si>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</si>
  <si>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</si>
  <si>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</si>
  <si>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</si>
  <si>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</si>
  <si>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</si>
  <si>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</si>
  <si>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</si>
  <si>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</si>
  <si>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</si>
  <si>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</si>
  <si>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</si>
  <si>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</si>
  <si>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</si>
  <si>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</si>
  <si>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</si>
  <si>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</si>
  <si>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</si>
  <si>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</si>
  <si>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</si>
  <si>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</si>
  <si>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</si>
  <si>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</si>
  <si>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</si>
  <si>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</si>
  <si>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</si>
  <si>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</si>
  <si>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</si>
  <si>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</si>
  <si>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</si>
  <si>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</si>
  <si>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</si>
  <si>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</si>
  <si>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</si>
  <si>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</si>
  <si>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</si>
  <si>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</si>
  <si>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</si>
  <si>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</si>
  <si>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</si>
  <si>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</si>
  <si>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</si>
  <si>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</si>
  <si>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</si>
  <si>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</si>
  <si>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</si>
  <si>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</si>
  <si>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</si>
  <si>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</si>
  <si>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</si>
  <si>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</si>
  <si>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</si>
  <si>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</si>
  <si>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</si>
  <si>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</si>
  <si>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</si>
  <si>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</si>
  <si>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</si>
  <si>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</si>
  <si>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</si>
  <si>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</si>
  <si>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</si>
  <si>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</si>
  <si>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</si>
  <si>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</si>
  <si>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</si>
  <si>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</si>
  <si>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</si>
  <si>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</si>
  <si>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</si>
  <si>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</si>
  <si>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</si>
  <si>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</si>
  <si>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</si>
  <si>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</si>
  <si>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</si>
  <si>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</si>
  <si>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</si>
  <si>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</si>
  <si>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</si>
  <si>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</si>
  <si>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</si>
  <si>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</si>
  <si>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</si>
  <si>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</si>
  <si>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</si>
  <si>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</si>
  <si>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</si>
  <si>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</si>
  <si>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</si>
  <si>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</si>
  <si>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</si>
  <si>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</si>
  <si>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</si>
  <si>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</si>
  <si>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</si>
  <si>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</si>
  <si>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</si>
  <si>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</si>
  <si>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</si>
  <si>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</si>
  <si>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</si>
  <si>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</si>
  <si>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</si>
  <si>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</si>
  <si>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</si>
  <si>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</si>
  <si>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</si>
  <si>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</si>
  <si>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</si>
  <si>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</si>
  <si>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</si>
  <si>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</si>
  <si>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</si>
  <si>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</si>
  <si>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</si>
  <si>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</si>
  <si>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</si>
  <si>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</si>
  <si>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</si>
  <si>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</si>
  <si>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</si>
  <si>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</si>
  <si>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</si>
  <si>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</si>
  <si>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</si>
  <si>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</si>
  <si>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</si>
  <si>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</si>
  <si>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</si>
  <si>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</si>
  <si>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</si>
  <si>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</si>
  <si>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</si>
  <si>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</si>
  <si>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</si>
  <si>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</si>
  <si>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</si>
  <si>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</si>
  <si>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</si>
  <si>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</si>
  <si>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</si>
  <si>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</si>
  <si>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</si>
  <si>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</si>
  <si>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</si>
  <si>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</si>
  <si>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</si>
  <si>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</si>
  <si>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</si>
  <si>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</si>
  <si>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</si>
  <si>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</si>
  <si>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</si>
  <si>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</si>
  <si>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</si>
  <si>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</si>
  <si>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</si>
  <si>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</si>
  <si>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</si>
  <si>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</si>
  <si>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</si>
  <si>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</si>
  <si>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</si>
  <si>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</si>
  <si>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</si>
  <si>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</si>
  <si>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</si>
  <si>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</si>
  <si>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</si>
  <si>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</si>
  <si>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</si>
  <si>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</si>
  <si>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</si>
  <si>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</si>
  <si>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</si>
  <si>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</si>
  <si>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</si>
  <si>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</si>
  <si>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</si>
  <si>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</si>
  <si>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</si>
  <si>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</si>
  <si>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</si>
  <si>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</si>
  <si>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</si>
  <si>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</si>
  <si>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</si>
  <si>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</si>
  <si>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</si>
  <si>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</si>
  <si>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</si>
  <si>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</si>
  <si>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</si>
  <si>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</si>
  <si>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</si>
  <si>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</si>
  <si>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</si>
  <si>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</si>
  <si>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</si>
  <si>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</si>
  <si>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</si>
  <si>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</si>
  <si>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</si>
  <si>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</si>
  <si>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</si>
  <si>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</si>
  <si>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</si>
  <si>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</si>
  <si>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</si>
  <si>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</si>
  <si>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</si>
  <si>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</si>
  <si>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</si>
  <si>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</si>
  <si>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</si>
  <si>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</si>
  <si>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</si>
  <si>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</si>
  <si>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</si>
  <si>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</si>
  <si>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</si>
  <si>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</si>
  <si>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</si>
  <si>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</si>
  <si>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</si>
  <si>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</si>
  <si>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</si>
  <si>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</si>
  <si>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</si>
  <si>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</si>
  <si>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</si>
  <si>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</si>
  <si>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</si>
  <si>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</si>
  <si>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</si>
  <si>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</si>
  <si>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</si>
  <si>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</si>
  <si>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</si>
  <si>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</si>
  <si>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</si>
  <si>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</si>
  <si>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</si>
  <si>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</si>
  <si>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</si>
  <si>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</si>
  <si>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</si>
  <si>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</si>
  <si>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</si>
  <si>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</si>
  <si>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</si>
  <si>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</si>
  <si>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</si>
  <si>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</si>
  <si>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</si>
  <si>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</si>
  <si>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</si>
  <si>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</si>
  <si>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</si>
  <si>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</si>
  <si>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</si>
  <si>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</si>
  <si>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</si>
  <si>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</si>
  <si>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</si>
  <si>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</si>
  <si>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</si>
  <si>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</si>
  <si>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</si>
  <si>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</si>
  <si>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</si>
  <si>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</si>
  <si>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</si>
  <si>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</si>
  <si>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</si>
  <si>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</si>
  <si>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</si>
  <si>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</si>
  <si>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</si>
  <si>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</si>
  <si>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</si>
  <si>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</si>
  <si>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</si>
  <si>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</si>
  <si>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</si>
  <si>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</si>
  <si>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</si>
  <si>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</si>
  <si>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</si>
  <si>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</si>
  <si>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</si>
  <si>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</si>
  <si>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</si>
  <si>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</si>
  <si>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</si>
  <si>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</si>
  <si>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</si>
  <si>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</si>
  <si>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</si>
  <si>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</si>
  <si>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</si>
  <si>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</si>
  <si>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</si>
  <si>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</si>
  <si>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</si>
  <si>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</si>
  <si>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</si>
  <si>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</si>
  <si>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</si>
  <si>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</si>
  <si>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</si>
  <si>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</si>
  <si>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</si>
  <si>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</si>
  <si>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</si>
  <si>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</si>
  <si>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</si>
  <si>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</si>
  <si>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</si>
  <si>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</si>
  <si>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</si>
  <si>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</si>
  <si>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</si>
  <si>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</si>
  <si>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</si>
  <si>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</si>
  <si>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</si>
  <si>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</si>
  <si>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</si>
  <si>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</si>
  <si>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</si>
  <si>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</si>
  <si>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</si>
  <si>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</si>
  <si>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</si>
  <si>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</si>
  <si>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</si>
  <si>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</si>
  <si>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</si>
  <si>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</si>
  <si>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</si>
  <si>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</si>
  <si>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</si>
  <si>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</si>
  <si>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</si>
  <si>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</si>
  <si>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</si>
  <si>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</si>
  <si>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</si>
  <si>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</si>
  <si>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</si>
  <si>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</si>
  <si>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</si>
  <si>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</si>
  <si>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</si>
  <si>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</si>
  <si>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</si>
  <si>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</si>
  <si>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</si>
  <si>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</si>
  <si>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</si>
  <si>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</si>
  <si>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</si>
  <si>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</si>
  <si>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</si>
  <si>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</si>
  <si>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</si>
  <si>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</si>
  <si>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</si>
  <si>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</si>
  <si>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</si>
  <si>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</si>
  <si>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</si>
  <si>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</si>
  <si>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</si>
  <si>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</si>
  <si>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</si>
  <si>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</si>
  <si>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</si>
  <si>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</si>
  <si>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</si>
  <si>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</si>
  <si>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</si>
  <si>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</si>
  <si>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</si>
  <si>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</si>
  <si>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</si>
  <si>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</si>
  <si>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</si>
  <si>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</si>
  <si>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</si>
  <si>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</si>
  <si>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</si>
  <si>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</si>
  <si>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</si>
  <si>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</si>
  <si>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</si>
  <si>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</si>
  <si>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</si>
  <si>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</si>
  <si>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</si>
  <si>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</si>
  <si>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</si>
  <si>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</si>
  <si>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</si>
  <si>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</si>
  <si>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</si>
  <si>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</si>
  <si>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</si>
  <si>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</si>
  <si>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</si>
  <si>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</si>
  <si>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</si>
  <si>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</si>
  <si>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</si>
  <si>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</si>
  <si>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</si>
  <si>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</si>
  <si>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</si>
  <si>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</si>
  <si>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</si>
  <si>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</si>
  <si>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</si>
  <si>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</si>
  <si>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</si>
  <si>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</si>
  <si>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</si>
  <si>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</si>
  <si>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</si>
  <si>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</si>
  <si>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</si>
  <si>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</si>
  <si>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</si>
  <si>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</si>
  <si>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</si>
  <si>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</si>
  <si>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</si>
  <si>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</si>
  <si>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</si>
  <si>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</si>
  <si>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</si>
  <si>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</si>
  <si>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</si>
  <si>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</si>
  <si>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</si>
  <si>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</si>
  <si>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</si>
  <si>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</si>
  <si>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</si>
  <si>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</si>
  <si>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</si>
  <si>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</si>
  <si>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</si>
  <si>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</si>
  <si>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</si>
  <si>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</si>
  <si>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</si>
  <si>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</si>
  <si>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</si>
  <si>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</si>
  <si>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</si>
  <si>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</si>
  <si>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</si>
  <si>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</si>
  <si>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</si>
  <si>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</si>
  <si>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</si>
  <si>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</si>
  <si>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</si>
  <si>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</si>
  <si>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</si>
  <si>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</si>
  <si>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</si>
  <si>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</si>
  <si>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</si>
  <si>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</si>
  <si>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</si>
  <si>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</si>
  <si>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</si>
  <si>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</si>
  <si>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</si>
  <si>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</si>
  <si>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</si>
  <si>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</si>
  <si>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</si>
  <si>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</si>
  <si>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</si>
  <si>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</si>
  <si>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</si>
  <si>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</si>
  <si>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</si>
  <si>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</si>
  <si>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</si>
  <si>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</si>
  <si>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</si>
  <si>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</si>
  <si>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</si>
  <si>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</si>
  <si>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</si>
  <si>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</si>
  <si>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</si>
  <si>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</si>
  <si>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</si>
  <si>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</si>
  <si>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</si>
  <si>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</si>
  <si>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</si>
  <si>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</si>
  <si>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</si>
  <si>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</si>
  <si>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</si>
  <si>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</si>
  <si>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</si>
  <si>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</si>
  <si>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</si>
  <si>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</si>
  <si>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</si>
  <si>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</si>
  <si>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</si>
  <si>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</si>
  <si>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</si>
  <si>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</si>
  <si>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</si>
  <si>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</si>
  <si>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</si>
  <si>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</si>
  <si>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</si>
  <si>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</si>
  <si>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</si>
  <si>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</si>
  <si>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</si>
  <si>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</si>
  <si>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</si>
  <si>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</si>
  <si>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</si>
  <si>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</si>
  <si>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</si>
  <si>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</si>
  <si>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</si>
  <si>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</si>
  <si>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</si>
  <si>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</si>
  <si>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</si>
  <si>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</si>
  <si>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</si>
  <si>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</si>
  <si>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</si>
  <si>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</si>
  <si>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</si>
  <si>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</si>
  <si>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</si>
  <si>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</si>
  <si>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</si>
  <si>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</si>
  <si>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</si>
  <si>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</si>
  <si>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</si>
  <si>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</si>
  <si>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</si>
  <si>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</si>
  <si>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</si>
  <si>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</si>
  <si>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</si>
  <si>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</si>
  <si>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</si>
  <si>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</si>
  <si>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</si>
  <si>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</si>
  <si>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</si>
  <si>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</si>
  <si>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</si>
  <si>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</si>
  <si>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</si>
  <si>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</si>
  <si>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</si>
  <si>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</si>
  <si>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</si>
  <si>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</si>
  <si>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</si>
  <si>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</si>
  <si>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</si>
  <si>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</si>
  <si>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</si>
  <si>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</si>
  <si>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</si>
  <si>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</si>
  <si>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</si>
  <si>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</si>
  <si>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</si>
  <si>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</si>
  <si>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</si>
  <si>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</si>
  <si>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</si>
  <si>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</si>
  <si>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</si>
  <si>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</si>
  <si>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</si>
  <si>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</si>
  <si>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</si>
  <si>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</si>
  <si>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</si>
  <si>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</si>
  <si>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</si>
  <si>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</si>
  <si>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</si>
  <si>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</si>
  <si>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</si>
  <si>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</si>
  <si>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</si>
  <si>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</si>
  <si>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</si>
  <si>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</si>
  <si>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</si>
  <si>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</si>
  <si>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</si>
  <si>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</si>
  <si>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</si>
  <si>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</si>
  <si>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</si>
  <si>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</si>
  <si>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</si>
  <si>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</si>
  <si>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</si>
  <si>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</si>
  <si>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</si>
  <si>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</si>
  <si>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</si>
  <si>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</si>
  <si>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</si>
  <si>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</si>
  <si>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</si>
  <si>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</si>
  <si>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</si>
  <si>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</si>
  <si>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</si>
  <si>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</si>
  <si>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</si>
  <si>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</si>
  <si>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</si>
  <si>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</si>
  <si>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</si>
  <si>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</si>
  <si>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</si>
  <si>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</si>
  <si>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</si>
  <si>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</si>
  <si>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</si>
  <si>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</si>
  <si>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</si>
  <si>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</si>
  <si>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</si>
  <si>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</si>
  <si>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</si>
  <si>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</si>
  <si>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</si>
  <si>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</si>
  <si>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</si>
  <si>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</si>
  <si>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</si>
  <si>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</si>
  <si>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</si>
  <si>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</si>
  <si>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</si>
  <si>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</si>
  <si>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</si>
  <si>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</si>
  <si>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</si>
  <si>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</si>
  <si>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</si>
  <si>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</si>
  <si>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</si>
  <si>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</si>
  <si>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</si>
  <si>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</si>
  <si>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</si>
  <si>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</si>
  <si>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</si>
  <si>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</si>
  <si>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</si>
  <si>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</si>
  <si>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</si>
  <si>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</si>
  <si>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</si>
  <si>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</si>
  <si>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</si>
  <si>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</si>
  <si>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</si>
  <si>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</si>
  <si>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</si>
  <si>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</si>
  <si>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</si>
  <si>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</si>
  <si>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</si>
  <si>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</si>
  <si>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</si>
  <si>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</si>
  <si>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</si>
  <si>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</si>
  <si>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</si>
  <si>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</si>
  <si>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</si>
  <si>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</si>
  <si>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</si>
  <si>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</si>
  <si>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</si>
  <si>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</si>
  <si>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</si>
  <si>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</si>
  <si>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</si>
  <si>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</si>
  <si>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</si>
  <si>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</si>
  <si>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</si>
  <si>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</si>
  <si>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</si>
  <si>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</si>
  <si>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</si>
  <si>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</si>
  <si>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</si>
  <si>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</si>
  <si>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</si>
  <si>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</si>
  <si>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</si>
  <si>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</si>
  <si>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</si>
  <si>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</si>
  <si>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</si>
  <si>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</si>
  <si>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</si>
  <si>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</si>
  <si>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</si>
  <si>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</si>
  <si>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</si>
  <si>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</si>
  <si>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</si>
  <si>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</si>
  <si>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</si>
  <si>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</si>
  <si>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</si>
  <si>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</si>
  <si>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</si>
  <si>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</si>
  <si>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</si>
  <si>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</si>
  <si>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</si>
  <si>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</si>
  <si>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</si>
  <si>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</si>
  <si>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</si>
  <si>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</si>
  <si>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</si>
  <si>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</si>
  <si>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</si>
  <si>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</si>
  <si>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</si>
  <si>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</si>
  <si>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</si>
  <si>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</si>
  <si>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</si>
  <si>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</si>
  <si>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</si>
  <si>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</si>
  <si>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</si>
  <si>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</si>
  <si>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</si>
  <si>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</si>
  <si>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</si>
  <si>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</si>
  <si>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</si>
  <si>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</si>
  <si>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</si>
  <si>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</si>
  <si>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</si>
  <si>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</si>
  <si>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</si>
  <si>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</si>
  <si>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</si>
  <si>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</si>
  <si>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</si>
  <si>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</si>
  <si>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</si>
  <si>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</si>
  <si>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</si>
  <si>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</si>
  <si>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</si>
  <si>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</si>
  <si>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</si>
  <si>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</si>
  <si>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</si>
  <si>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</si>
  <si>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</si>
  <si>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</si>
  <si>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</si>
  <si>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</si>
  <si>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</si>
  <si>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</si>
  <si>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</si>
  <si>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</si>
  <si>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</si>
  <si>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</si>
  <si>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</si>
  <si>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</si>
  <si>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</si>
  <si>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</si>
  <si>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</si>
  <si>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</si>
  <si>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</si>
  <si>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</si>
  <si>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</si>
  <si>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</si>
  <si>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</si>
  <si>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</si>
  <si>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</si>
  <si>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</si>
  <si>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</si>
  <si>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</si>
  <si>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</si>
  <si>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</si>
  <si>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</si>
  <si>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</si>
  <si>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</si>
  <si>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</si>
  <si>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</si>
  <si>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</si>
  <si>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</si>
  <si>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</si>
  <si>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</si>
  <si>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</si>
  <si>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</si>
  <si>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</si>
  <si>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</si>
  <si>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</si>
  <si>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</si>
  <si>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</si>
  <si>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</si>
  <si>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</si>
  <si>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</si>
  <si>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</si>
  <si>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</si>
  <si>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</si>
  <si>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</si>
  <si>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</si>
  <si>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</si>
  <si>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</si>
  <si>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</si>
  <si>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</si>
  <si>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</si>
  <si>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</si>
  <si>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</si>
  <si>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</si>
  <si>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</si>
  <si>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</si>
  <si>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</si>
  <si>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</si>
  <si>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</si>
  <si>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</si>
  <si>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</si>
  <si>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</si>
  <si>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</si>
  <si>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</si>
  <si>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</si>
  <si>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</si>
  <si>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</si>
  <si>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</si>
  <si>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</si>
  <si>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</si>
  <si>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</si>
  <si>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</si>
  <si>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</si>
  <si>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</si>
  <si>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</si>
  <si>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</si>
  <si>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</si>
  <si>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</si>
  <si>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</si>
  <si>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</si>
  <si>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</si>
  <si>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</si>
  <si>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</si>
  <si>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</si>
  <si>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</si>
  <si>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</si>
  <si>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</si>
  <si>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</si>
  <si>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</si>
  <si>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</si>
  <si>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</si>
  <si>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</si>
  <si>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</si>
  <si>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</si>
  <si>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</si>
  <si>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</si>
  <si>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</si>
  <si>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</si>
  <si>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</si>
  <si>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</si>
  <si>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</si>
  <si>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</si>
  <si>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</si>
  <si>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</si>
  <si>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</si>
  <si>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</si>
  <si>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</si>
  <si>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</si>
  <si>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</si>
  <si>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</si>
  <si>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</si>
  <si>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</si>
  <si>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</si>
  <si>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</si>
  <si>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</si>
  <si>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</si>
  <si>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</si>
  <si>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</si>
  <si>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</si>
  <si>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</si>
  <si>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</si>
  <si>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</si>
  <si>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</si>
  <si>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</si>
  <si>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</si>
  <si>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</si>
  <si>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</si>
  <si>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</si>
  <si>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</si>
  <si>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</si>
  <si>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</si>
  <si>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</si>
  <si>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</si>
  <si>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</si>
  <si>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</si>
  <si>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</si>
  <si>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</si>
  <si>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</si>
  <si>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</si>
  <si>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</si>
  <si>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</si>
  <si>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</si>
  <si>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</si>
  <si>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</si>
  <si>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</si>
  <si>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</si>
  <si>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</si>
  <si>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</si>
  <si>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</si>
  <si>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</si>
  <si>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</si>
  <si>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</si>
  <si>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</si>
  <si>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</si>
  <si>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</si>
  <si>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</si>
  <si>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</si>
  <si>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</si>
  <si>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</si>
  <si>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</si>
  <si>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</si>
  <si>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</si>
  <si>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</si>
  <si>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</si>
  <si>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</si>
  <si>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</si>
  <si>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</si>
  <si>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</si>
  <si>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</si>
  <si>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</si>
  <si>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</si>
  <si>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</si>
  <si>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</si>
  <si>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</si>
  <si>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</si>
  <si>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</si>
  <si>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</si>
  <si>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</si>
  <si>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</si>
  <si>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</si>
  <si>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</si>
  <si>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</si>
  <si>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</si>
  <si>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</si>
  <si>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</si>
  <si>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</si>
  <si>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</si>
  <si>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</si>
  <si>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</si>
  <si>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</si>
  <si>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</si>
  <si>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</si>
  <si>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</si>
  <si>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</si>
  <si>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</si>
  <si>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</si>
  <si>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</si>
  <si>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</si>
  <si>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</si>
  <si>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</si>
  <si>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</si>
  <si>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</si>
  <si>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</si>
  <si>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</si>
  <si>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</si>
  <si>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</si>
  <si>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</si>
  <si>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</si>
  <si>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</si>
  <si>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</si>
  <si>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</si>
  <si>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</si>
  <si>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</si>
  <si>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</si>
  <si>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</si>
  <si>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</si>
  <si>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</si>
  <si>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</si>
  <si>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</si>
  <si>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</si>
  <si>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</si>
  <si>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</si>
  <si>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</si>
  <si>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</si>
  <si>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</si>
  <si>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</si>
  <si>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</si>
  <si>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</si>
  <si>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</si>
  <si>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</si>
  <si>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</si>
  <si>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</si>
  <si>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</si>
  <si>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</si>
  <si>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</si>
  <si>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</si>
  <si>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</si>
  <si>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</si>
  <si>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</si>
  <si>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</si>
  <si>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</si>
  <si>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</si>
  <si>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</si>
  <si>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</si>
  <si>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</si>
  <si>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</si>
  <si>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</si>
  <si>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</si>
  <si>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</si>
  <si>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</si>
  <si>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</si>
  <si>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</si>
  <si>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</si>
  <si>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</si>
  <si>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</si>
  <si>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</si>
  <si>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</si>
  <si>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</si>
  <si>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</si>
  <si>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</si>
  <si>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</si>
  <si>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</si>
  <si>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</si>
  <si>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</si>
  <si>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</si>
  <si>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</si>
  <si>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</si>
  <si>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</si>
  <si>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</si>
  <si>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</si>
  <si>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</si>
  <si>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</si>
  <si>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</si>
  <si>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</si>
  <si>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</si>
  <si>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</si>
  <si>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</si>
  <si>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</si>
  <si>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</si>
  <si>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</si>
  <si>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</si>
  <si>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</si>
  <si>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</si>
  <si>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</si>
  <si>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</si>
  <si>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</si>
  <si>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</si>
  <si>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</si>
  <si>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</si>
  <si>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</si>
  <si>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</si>
  <si>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</si>
  <si>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</si>
  <si>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</si>
  <si>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</si>
  <si>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</si>
  <si>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</si>
  <si>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</si>
  <si>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</si>
  <si>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</si>
  <si>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</si>
  <si>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</si>
  <si>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</si>
  <si>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</si>
  <si>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</si>
  <si>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</si>
  <si>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</si>
  <si>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</si>
  <si>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</si>
  <si>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</si>
  <si>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</si>
  <si>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</si>
  <si>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</si>
  <si>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</si>
  <si>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</si>
  <si>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</si>
  <si>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</si>
  <si>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</si>
  <si>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</si>
  <si>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</si>
  <si>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</si>
  <si>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</si>
  <si>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</si>
  <si>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</si>
  <si>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</si>
  <si>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</si>
  <si>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</si>
  <si>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</si>
  <si>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</si>
  <si>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</si>
  <si>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</si>
  <si>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</si>
  <si>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</si>
  <si>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</si>
  <si>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</si>
  <si>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</si>
  <si>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</si>
  <si>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</si>
  <si>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</si>
  <si>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</si>
  <si>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</si>
  <si>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</si>
  <si>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</si>
  <si>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</si>
  <si>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</si>
  <si>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</si>
  <si>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</si>
  <si>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</si>
  <si>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</si>
  <si>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</si>
  <si>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</si>
  <si>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</si>
  <si>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</si>
  <si>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</si>
  <si>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</si>
  <si>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</si>
  <si>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</si>
  <si>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</si>
  <si>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</si>
  <si>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</si>
  <si>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</si>
  <si>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</si>
  <si>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</si>
  <si>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</si>
  <si>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</si>
  <si>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</si>
  <si>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</si>
  <si>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</si>
  <si>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</si>
  <si>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</si>
  <si>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</si>
  <si>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</si>
  <si>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</si>
  <si>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</si>
  <si>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</si>
  <si>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</si>
  <si>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</si>
  <si>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</si>
  <si>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</si>
  <si>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</si>
  <si>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</si>
  <si>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</si>
  <si>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</si>
  <si>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</si>
  <si>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</si>
  <si>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</si>
  <si>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</si>
  <si>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</si>
  <si>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</si>
  <si>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</si>
  <si>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</si>
  <si>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</si>
  <si>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</si>
  <si>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</si>
  <si>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</si>
  <si>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</si>
  <si>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</si>
  <si>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</si>
  <si>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</si>
  <si>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</si>
  <si>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</si>
  <si>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</si>
  <si>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</si>
  <si>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</si>
  <si>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</si>
  <si>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</si>
  <si>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</si>
  <si>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</si>
  <si>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</si>
  <si>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</si>
  <si>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</si>
  <si>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</si>
  <si>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</si>
  <si>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</si>
  <si>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</si>
  <si>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</si>
  <si>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</si>
  <si>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</si>
  <si>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</si>
  <si>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</si>
  <si>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</si>
  <si>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</si>
  <si>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</si>
  <si>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</si>
  <si>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</si>
  <si>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</si>
  <si>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</si>
  <si>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</si>
  <si>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</si>
  <si>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</si>
  <si>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</si>
  <si>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</si>
  <si>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</si>
  <si>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</si>
  <si>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</si>
  <si>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</si>
  <si>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</si>
  <si>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</si>
  <si>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</si>
  <si>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</si>
  <si>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</si>
  <si>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</si>
  <si>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</si>
  <si>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</si>
  <si>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</si>
  <si>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</si>
  <si>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</si>
  <si>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</si>
  <si>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</si>
  <si>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</si>
  <si>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</si>
  <si>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</si>
  <si>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</si>
  <si>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</si>
  <si>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</si>
  <si>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</si>
  <si>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</si>
  <si>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</si>
  <si>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</si>
  <si>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</si>
  <si>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</si>
  <si>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</si>
  <si>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</si>
  <si>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</si>
  <si>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</si>
  <si>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</si>
  <si>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</si>
  <si>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</si>
  <si>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</si>
  <si>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</si>
  <si>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</si>
  <si>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</si>
  <si>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</si>
  <si>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</si>
  <si>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</si>
  <si>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</si>
  <si>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</si>
  <si>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</si>
  <si>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</si>
  <si>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</si>
  <si>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</si>
  <si>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</si>
  <si>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</si>
  <si>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</si>
  <si>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</si>
  <si>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</si>
  <si>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</si>
  <si>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</si>
  <si>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</si>
  <si>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</si>
  <si>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</si>
  <si>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</si>
  <si>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</si>
  <si>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</si>
  <si>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</si>
  <si>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</si>
  <si>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</si>
  <si>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</si>
  <si>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</si>
  <si>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</si>
  <si>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</si>
  <si>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</si>
  <si>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</si>
  <si>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</si>
  <si>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</si>
  <si>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</si>
  <si>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</si>
  <si>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</si>
  <si>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</si>
  <si>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</si>
  <si>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</si>
  <si>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</si>
  <si>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</si>
  <si>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</si>
  <si>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</si>
  <si>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</si>
  <si>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</si>
  <si>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</si>
  <si>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</si>
  <si>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</si>
  <si>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</si>
  <si>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</si>
  <si>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</si>
  <si>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</si>
  <si>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</si>
  <si>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</si>
  <si>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</si>
  <si>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</si>
  <si>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</si>
  <si>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</si>
  <si>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</si>
  <si>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</si>
  <si>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</si>
  <si>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</si>
  <si>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</si>
  <si>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</si>
  <si>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</si>
  <si>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</si>
  <si>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</si>
  <si>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</si>
  <si>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</si>
  <si>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</si>
  <si>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</si>
  <si>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</si>
  <si>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</si>
  <si>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</si>
  <si>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</si>
  <si>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</si>
  <si>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</si>
  <si>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</si>
  <si>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</si>
  <si>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</si>
  <si>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</si>
  <si>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</si>
  <si>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</si>
  <si>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</si>
  <si>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</si>
  <si>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</si>
  <si>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</si>
  <si>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</si>
  <si>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</si>
  <si>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</si>
  <si>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</si>
  <si>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</si>
  <si>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</si>
  <si>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</si>
  <si>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</si>
  <si>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</si>
  <si>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</si>
  <si>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</si>
  <si>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</si>
  <si>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</si>
  <si>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</si>
  <si>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</si>
  <si>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</si>
  <si>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</si>
  <si>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</si>
  <si>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</si>
  <si>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</si>
  <si>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</si>
  <si>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</si>
  <si>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</si>
  <si>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</si>
  <si>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</si>
  <si>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</si>
  <si>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</si>
  <si>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</si>
  <si>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</si>
  <si>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</si>
  <si>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</si>
  <si>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</si>
  <si>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</si>
  <si>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</si>
  <si>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</si>
  <si>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</si>
  <si>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</si>
  <si>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</si>
  <si>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</si>
  <si>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</si>
  <si>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</si>
  <si>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</si>
  <si>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</si>
  <si>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</si>
  <si>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</si>
  <si>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</si>
  <si>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</si>
  <si>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</si>
  <si>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</si>
  <si>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</si>
  <si>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</si>
  <si>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</si>
  <si>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</si>
  <si>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</si>
  <si>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</si>
  <si>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</si>
  <si>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</si>
  <si>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</si>
  <si>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</si>
  <si>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</si>
  <si>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</si>
  <si>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</si>
  <si>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</si>
  <si>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</si>
  <si>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</si>
  <si>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</si>
  <si>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</si>
  <si>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</si>
  <si>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</si>
  <si>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</si>
  <si>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</si>
  <si>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</si>
  <si>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</si>
  <si>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</si>
  <si>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</si>
  <si>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</si>
  <si>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</si>
  <si>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</si>
  <si>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</si>
  <si>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</si>
  <si>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</si>
  <si>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</si>
  <si>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</si>
  <si>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</si>
  <si>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</si>
  <si>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</si>
  <si>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</si>
  <si>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</si>
  <si>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</si>
  <si>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</si>
  <si>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</si>
  <si>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</si>
  <si>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</si>
  <si>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</si>
  <si>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</si>
  <si>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</si>
  <si>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</si>
  <si>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</si>
  <si>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</si>
  <si>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</si>
  <si>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</si>
  <si>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</si>
  <si>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</si>
  <si>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</si>
  <si>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</si>
  <si>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</si>
  <si>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</si>
  <si>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</si>
  <si>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</si>
  <si>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</si>
  <si>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</si>
  <si>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</si>
  <si>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</si>
  <si>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</si>
  <si>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</si>
  <si>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</si>
  <si>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</si>
  <si>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</si>
  <si>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</si>
  <si>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</si>
  <si>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</si>
  <si>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</si>
  <si>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</si>
  <si>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</si>
  <si>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</si>
  <si>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</si>
  <si>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</si>
  <si>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</si>
  <si>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</si>
  <si>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</si>
  <si>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</si>
  <si>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</si>
  <si>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</si>
  <si>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</si>
  <si>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</si>
  <si>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</si>
  <si>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</si>
  <si>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</si>
  <si>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</si>
  <si>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</si>
  <si>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</si>
  <si>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</si>
  <si>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</si>
  <si>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</si>
  <si>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</si>
  <si>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</si>
  <si>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</si>
  <si>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</si>
  <si>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</si>
  <si>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</si>
  <si>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</si>
  <si>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</si>
  <si>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</si>
  <si>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</si>
  <si>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</si>
  <si>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</si>
  <si>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</si>
  <si>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</si>
  <si>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</si>
  <si>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</si>
  <si>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</si>
  <si>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</si>
  <si>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</si>
  <si>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</si>
  <si>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</si>
  <si>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</si>
  <si>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</si>
  <si>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</si>
  <si>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</si>
  <si>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</si>
  <si>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</si>
  <si>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</si>
  <si>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</si>
  <si>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</si>
  <si>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</si>
  <si>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</si>
  <si>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</si>
  <si>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</si>
  <si>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</si>
  <si>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</si>
  <si>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</si>
  <si>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</si>
  <si>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</si>
  <si>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</si>
  <si>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</si>
  <si>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</si>
  <si>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</si>
  <si>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</si>
  <si>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</si>
  <si>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</si>
  <si>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</si>
  <si>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</si>
  <si>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</si>
  <si>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</si>
  <si>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</si>
  <si>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</si>
  <si>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</si>
  <si>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</si>
  <si>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</si>
  <si>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</si>
  <si>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</si>
  <si>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</si>
  <si>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</si>
  <si>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</si>
  <si>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</si>
  <si>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</si>
  <si>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</si>
  <si>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</si>
  <si>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</si>
  <si>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</si>
  <si>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</si>
  <si>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</si>
  <si>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</si>
  <si>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</si>
  <si>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</si>
  <si>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</si>
  <si>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</si>
  <si>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</si>
  <si>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</si>
  <si>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</si>
  <si>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</si>
  <si>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</si>
  <si>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</si>
  <si>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</si>
  <si>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</si>
  <si>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</si>
  <si>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</si>
  <si>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</si>
  <si>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</si>
  <si>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</si>
  <si>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</si>
  <si>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</si>
  <si>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</si>
  <si>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</si>
  <si>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</si>
  <si>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</si>
  <si>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</si>
  <si>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</si>
  <si>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</si>
  <si>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</si>
  <si>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</si>
  <si>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</si>
  <si>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</si>
  <si>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</si>
  <si>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</si>
  <si>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</si>
  <si>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</si>
  <si>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</si>
  <si>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</si>
  <si>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</si>
  <si>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</si>
  <si>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</si>
  <si>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</si>
  <si>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</si>
  <si>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</si>
  <si>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</si>
  <si>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</si>
  <si>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</si>
  <si>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</si>
  <si>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</si>
  <si>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</si>
  <si>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</si>
  <si>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</si>
  <si>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</si>
  <si>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</si>
  <si>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</si>
  <si>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</si>
  <si>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</si>
  <si>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</si>
  <si>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</si>
  <si>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</si>
  <si>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</si>
  <si>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</si>
  <si>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</si>
  <si>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</si>
  <si>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</si>
  <si>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</si>
  <si>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</si>
  <si>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</si>
  <si>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</si>
  <si>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</si>
  <si>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</si>
  <si>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</si>
  <si>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</si>
  <si>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</si>
  <si>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</si>
  <si>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</si>
  <si>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</si>
  <si>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</si>
  <si>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</si>
  <si>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</si>
  <si>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</si>
  <si>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</si>
  <si>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</si>
  <si>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</si>
  <si>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</si>
  <si>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</si>
  <si>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</si>
  <si>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</si>
  <si>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</si>
  <si>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</si>
  <si>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</si>
  <si>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</si>
  <si>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</si>
  <si>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</si>
  <si>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</si>
  <si>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</si>
  <si>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</si>
  <si>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</si>
  <si>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</si>
  <si>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</si>
  <si>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</si>
  <si>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</si>
  <si>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</si>
  <si>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</si>
  <si>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</si>
  <si>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</si>
  <si>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</si>
  <si>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</si>
  <si>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</si>
  <si>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</si>
  <si>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</si>
  <si>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</si>
  <si>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</si>
  <si>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</si>
  <si>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</si>
  <si>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</si>
  <si>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</si>
  <si>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</si>
  <si>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</si>
  <si>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</si>
  <si>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</si>
  <si>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</si>
  <si>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</si>
  <si>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</si>
  <si>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</si>
  <si>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</si>
  <si>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</si>
  <si>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</si>
  <si>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</si>
  <si>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</si>
  <si>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</si>
  <si>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</si>
  <si>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</si>
  <si>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</si>
  <si>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</si>
  <si>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</si>
  <si>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</si>
  <si>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</si>
  <si>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</si>
  <si>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</si>
  <si>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</si>
  <si>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</si>
  <si>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</si>
  <si>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</si>
  <si>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</si>
  <si>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</si>
  <si>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</si>
  <si>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</si>
  <si>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</si>
  <si>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</si>
  <si>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</si>
  <si>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</si>
  <si>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</si>
  <si>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</si>
  <si>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</si>
  <si>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</si>
  <si>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</si>
  <si>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</si>
  <si>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</si>
  <si>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</si>
  <si>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</si>
  <si>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</si>
  <si>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</si>
  <si>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</si>
  <si>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</si>
  <si>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</si>
  <si>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</si>
  <si>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</si>
  <si>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</si>
  <si>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</si>
  <si>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</si>
  <si>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</si>
  <si>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</si>
  <si>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</si>
  <si>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</si>
  <si>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</si>
  <si>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</si>
  <si>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</si>
  <si>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</si>
  <si>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</si>
  <si>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</si>
  <si>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</si>
  <si>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</si>
  <si>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</si>
  <si>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</si>
  <si>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</si>
  <si>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</si>
  <si>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</si>
  <si>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</si>
  <si>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</si>
  <si>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</si>
  <si>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</si>
  <si>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</si>
  <si>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</si>
  <si>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</si>
  <si>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</si>
  <si>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</si>
  <si>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</si>
  <si>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</si>
  <si>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</si>
  <si>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</si>
  <si>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</si>
  <si>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</si>
  <si>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</si>
  <si>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</si>
  <si>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</si>
  <si>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</si>
  <si>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</si>
  <si>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</si>
  <si>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</si>
  <si>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</si>
  <si>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</si>
  <si>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</si>
  <si>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</si>
  <si>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</si>
  <si>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</si>
  <si>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</si>
  <si>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</si>
  <si>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</si>
  <si>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</si>
  <si>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</si>
  <si>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</si>
  <si>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</si>
  <si>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</si>
  <si>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</si>
  <si>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</si>
  <si>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</si>
  <si>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</si>
  <si>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</si>
  <si>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</si>
  <si>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</si>
  <si>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</si>
  <si>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</si>
  <si>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</si>
  <si>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</si>
  <si>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</si>
  <si>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</si>
  <si>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</si>
  <si>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</si>
  <si>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</si>
  <si>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</si>
  <si>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</si>
  <si>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</si>
  <si>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</si>
  <si>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</si>
  <si>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</si>
  <si>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</si>
  <si>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</si>
  <si>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</si>
  <si>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</si>
  <si>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</si>
  <si>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</si>
  <si>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</si>
  <si>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</si>
  <si>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</si>
  <si>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</si>
  <si>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</si>
  <si>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</si>
  <si>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</si>
  <si>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</si>
  <si>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</si>
  <si>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</si>
  <si>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</si>
  <si>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</si>
  <si>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</si>
  <si>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</si>
  <si>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</si>
  <si>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</si>
  <si>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</si>
  <si>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</si>
  <si>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</si>
  <si>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</si>
  <si>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</si>
  <si>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</si>
  <si>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</si>
  <si>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</si>
  <si>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</si>
  <si>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</si>
  <si>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</si>
  <si>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</si>
  <si>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</si>
  <si>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</si>
  <si>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</si>
  <si>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</si>
  <si>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</si>
  <si>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</si>
  <si>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</si>
  <si>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</si>
  <si>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</si>
  <si>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</si>
  <si>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</si>
  <si>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</si>
  <si>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</si>
  <si>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</si>
  <si>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</si>
  <si>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</si>
  <si>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</si>
  <si>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</si>
  <si>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</si>
  <si>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</si>
  <si>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</si>
  <si>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</si>
  <si>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</si>
  <si>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</si>
  <si>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</si>
  <si>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</si>
  <si>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</si>
  <si>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</si>
  <si>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</si>
  <si>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</si>
  <si>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</si>
  <si>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</si>
  <si>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</si>
  <si>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</si>
  <si>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</si>
  <si>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</si>
  <si>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</si>
  <si>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</si>
  <si>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</si>
  <si>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</si>
  <si>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</si>
  <si>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</si>
  <si>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</si>
  <si>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</si>
  <si>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</si>
  <si>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</si>
  <si>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</si>
  <si>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</si>
  <si>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</si>
  <si>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</si>
  <si>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</si>
  <si>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</si>
  <si>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</si>
  <si>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</si>
  <si>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</si>
  <si>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</si>
  <si>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</si>
  <si>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</si>
  <si>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</si>
  <si>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</si>
  <si>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</si>
  <si>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</si>
  <si>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</si>
  <si>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</si>
  <si>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</si>
  <si>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</si>
  <si>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</si>
  <si>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</si>
  <si>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</si>
  <si>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</si>
  <si>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</si>
  <si>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</si>
  <si>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</si>
  <si>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</si>
  <si>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</si>
  <si>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</si>
  <si>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</si>
  <si>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</si>
  <si>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</si>
  <si>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</si>
  <si>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</si>
  <si>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</si>
  <si>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</si>
  <si>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</si>
  <si>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</si>
  <si>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</si>
  <si>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</si>
  <si>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</si>
  <si>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</si>
  <si>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</si>
  <si>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</si>
  <si>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</si>
  <si>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</si>
  <si>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</si>
  <si>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</si>
  <si>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</si>
  <si>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</si>
  <si>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</si>
  <si>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</si>
  <si>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</si>
  <si>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</si>
  <si>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</si>
  <si>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</si>
  <si>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</si>
  <si>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</si>
  <si>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</si>
  <si>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</si>
  <si>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</si>
  <si>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</si>
  <si>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</si>
  <si>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</si>
  <si>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</si>
  <si>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</si>
  <si>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</si>
  <si>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</si>
  <si>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</si>
  <si>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</si>
  <si>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</si>
  <si>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</si>
  <si>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</si>
  <si>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</si>
  <si>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</si>
  <si>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</si>
  <si>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</si>
  <si>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</si>
  <si>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</si>
  <si>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</si>
  <si>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</si>
  <si>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</si>
  <si>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</si>
  <si>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</si>
  <si>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</si>
  <si>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</si>
  <si>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</si>
  <si>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</si>
  <si>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</si>
  <si>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</si>
  <si>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</si>
  <si>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</si>
  <si>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</si>
  <si>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</si>
  <si>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</si>
  <si>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</si>
  <si>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</si>
  <si>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</si>
  <si>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</si>
  <si>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</si>
  <si>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</si>
  <si>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</si>
  <si>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</si>
  <si>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</si>
  <si>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</si>
  <si>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</si>
  <si>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</si>
  <si>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</si>
  <si>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</si>
  <si>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</si>
  <si>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</si>
  <si>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</si>
  <si>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</si>
  <si>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</si>
  <si>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</si>
  <si>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</si>
  <si>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</si>
  <si>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</si>
  <si>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</si>
  <si>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</si>
  <si>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</si>
  <si>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</si>
  <si>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</si>
  <si>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</si>
  <si>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</si>
  <si>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</si>
  <si>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</si>
  <si>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</si>
  <si>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</si>
  <si>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</si>
  <si>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</si>
  <si>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</si>
  <si>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</si>
  <si>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</si>
  <si>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</si>
  <si>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</si>
  <si>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</si>
  <si>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</si>
  <si>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</si>
  <si>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</si>
  <si>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</si>
  <si>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</si>
  <si>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</si>
  <si>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</si>
  <si>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</si>
  <si>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</si>
  <si>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</si>
  <si>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</si>
  <si>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</si>
  <si>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</si>
  <si>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</si>
  <si>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</si>
  <si>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</si>
  <si>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</si>
  <si>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</si>
  <si>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</si>
  <si>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</si>
  <si>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</si>
  <si>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</si>
  <si>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</si>
  <si>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</si>
  <si>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</si>
  <si>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</si>
  <si>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</si>
  <si>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</si>
  <si>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</si>
  <si>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</si>
  <si>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</si>
  <si>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</si>
  <si>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</si>
  <si>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</si>
  <si>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</si>
  <si>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</si>
  <si>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</si>
  <si>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</si>
  <si>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</si>
  <si>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</si>
  <si>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</si>
  <si>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</si>
  <si>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</si>
  <si>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</si>
  <si>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</si>
  <si>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</si>
  <si>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</si>
  <si>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</si>
  <si>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</si>
  <si>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</si>
  <si>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</si>
  <si>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</si>
  <si>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</si>
  <si>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</si>
  <si>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</si>
  <si>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</si>
  <si>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</si>
  <si>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</si>
  <si>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</si>
  <si>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</si>
  <si>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</si>
  <si>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</si>
  <si>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</si>
  <si>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</si>
  <si>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</si>
  <si>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</si>
  <si>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</si>
  <si>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</si>
  <si>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</si>
  <si>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</si>
  <si>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</si>
  <si>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</si>
  <si>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</si>
  <si>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</si>
  <si>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</si>
  <si>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</si>
  <si>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</si>
  <si>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</si>
  <si>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</si>
  <si>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</si>
  <si>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</si>
  <si>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</si>
  <si>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</si>
  <si>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</si>
  <si>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</si>
  <si>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</si>
  <si>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</si>
  <si>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</si>
  <si>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</si>
  <si>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</si>
  <si>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</si>
  <si>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</si>
  <si>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</si>
  <si>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</si>
  <si>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</si>
  <si>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</si>
  <si>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</si>
  <si>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</si>
  <si>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</si>
  <si>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</si>
  <si>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</si>
  <si>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</si>
  <si>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</si>
  <si>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</si>
  <si>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</si>
  <si>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</si>
  <si>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</si>
  <si>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</si>
  <si>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</si>
  <si>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</si>
  <si>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</si>
  <si>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</si>
  <si>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</si>
  <si>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</si>
  <si>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</si>
  <si>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</si>
  <si>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</si>
  <si>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</si>
  <si>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</si>
  <si>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</si>
  <si>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</si>
  <si>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</si>
  <si>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</si>
  <si>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</si>
  <si>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</si>
  <si>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</si>
  <si>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</si>
  <si>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</si>
  <si>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</si>
  <si>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</si>
  <si>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</si>
  <si>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</si>
  <si>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</si>
  <si>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</si>
  <si>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</si>
  <si>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</si>
  <si>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</si>
  <si>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</si>
  <si>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</si>
  <si>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</si>
  <si>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</si>
  <si>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</si>
  <si>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</si>
  <si>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</si>
  <si>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</si>
  <si>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</si>
  <si>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</si>
  <si>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</si>
  <si>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</si>
  <si>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</si>
  <si>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</si>
  <si>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</si>
  <si>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</si>
  <si>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</si>
  <si>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</si>
  <si>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</si>
  <si>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</si>
  <si>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</si>
  <si>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</si>
  <si>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</si>
  <si>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</si>
  <si>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</si>
  <si>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</si>
  <si>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</si>
  <si>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</si>
  <si>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</si>
  <si>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</si>
  <si>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</si>
  <si>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</si>
  <si>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</si>
  <si>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</si>
  <si>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</si>
  <si>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</si>
  <si>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</si>
  <si>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</si>
  <si>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</si>
  <si>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</si>
  <si>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</si>
  <si>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</si>
  <si>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</si>
  <si>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</si>
  <si>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</si>
  <si>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</si>
  <si>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</si>
  <si>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</si>
  <si>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</si>
  <si>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</si>
  <si>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</si>
  <si>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</si>
  <si>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</si>
  <si>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</si>
  <si>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</si>
  <si>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</si>
  <si>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</si>
  <si>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</si>
  <si>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</si>
  <si>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</si>
  <si>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</si>
  <si>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</si>
  <si>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</si>
  <si>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</si>
  <si>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</si>
  <si>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</si>
  <si>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</si>
  <si>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</si>
  <si>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</si>
  <si>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</si>
  <si>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</si>
  <si>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</si>
  <si>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</si>
  <si>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</si>
  <si>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</si>
  <si>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</si>
  <si>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</si>
  <si>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</si>
  <si>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</si>
  <si>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</si>
  <si>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</si>
  <si>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</si>
  <si>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</si>
  <si>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</si>
  <si>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</si>
  <si>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</si>
  <si>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</si>
  <si>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</si>
  <si>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</si>
  <si>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</si>
  <si>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</si>
  <si>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</si>
  <si>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</si>
  <si>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</si>
  <si>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</si>
  <si>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</si>
  <si>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</si>
  <si>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</si>
  <si>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</si>
  <si>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</si>
  <si>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</si>
  <si>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</si>
  <si>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</si>
  <si>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</si>
  <si>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</si>
  <si>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</si>
  <si>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</si>
  <si>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</si>
  <si>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</si>
  <si>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</si>
  <si>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</si>
  <si>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</si>
  <si>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</si>
  <si>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</si>
  <si>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</si>
  <si>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</si>
  <si>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</si>
  <si>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</si>
  <si>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</si>
  <si>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</si>
  <si>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</si>
  <si>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</si>
  <si>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</si>
  <si>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</si>
  <si>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</si>
  <si>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</si>
  <si>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</si>
  <si>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</si>
  <si>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</si>
  <si>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</si>
  <si>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</si>
  <si>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</si>
  <si>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</si>
  <si>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</si>
  <si>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</si>
  <si>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</si>
  <si>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</si>
  <si>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</si>
  <si>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</si>
  <si>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</si>
  <si>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</si>
  <si>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</si>
  <si>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</si>
  <si>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</si>
  <si>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</si>
  <si>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</si>
  <si>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</si>
  <si>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</si>
  <si>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</si>
  <si>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</si>
  <si>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</si>
  <si>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</si>
  <si>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</si>
  <si>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</si>
  <si>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</si>
  <si>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</si>
  <si>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</si>
  <si>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</si>
  <si>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</si>
  <si>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</si>
  <si>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</si>
  <si>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</si>
  <si>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</si>
  <si>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</si>
  <si>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</si>
  <si>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</si>
  <si>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</si>
  <si>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</si>
  <si>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</si>
  <si>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</si>
  <si>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</si>
  <si>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</si>
  <si>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</si>
  <si>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</si>
  <si>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</si>
  <si>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</si>
  <si>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</si>
  <si>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</si>
  <si>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</si>
  <si>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</si>
  <si>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</si>
  <si>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</si>
  <si>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</si>
  <si>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</si>
  <si>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</si>
  <si>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</si>
  <si>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</si>
  <si>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</si>
  <si>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</si>
  <si>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</si>
  <si>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</si>
  <si>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</si>
  <si>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</si>
  <si>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</si>
  <si>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</si>
  <si>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</si>
  <si>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</si>
  <si>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</si>
  <si>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</si>
  <si>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</si>
  <si>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</si>
  <si>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</si>
  <si>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</si>
  <si>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</si>
  <si>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</si>
  <si>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</si>
  <si>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</si>
  <si>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</si>
  <si>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</si>
  <si>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</si>
  <si>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</si>
  <si>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</si>
  <si>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</si>
  <si>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</si>
  <si>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</si>
  <si>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</si>
  <si>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</si>
  <si>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</si>
  <si>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</si>
  <si>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</si>
  <si>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</si>
  <si>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</si>
  <si>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</si>
  <si>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</si>
  <si>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</si>
  <si>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</si>
  <si>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</si>
  <si>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</si>
  <si>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</si>
  <si>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</si>
  <si>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</si>
  <si>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</si>
  <si>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</si>
  <si>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</si>
  <si>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</si>
  <si>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</si>
  <si>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</si>
  <si>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</si>
  <si>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</si>
  <si>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</si>
  <si>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</si>
  <si>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</si>
  <si>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</si>
  <si>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</si>
  <si>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</si>
  <si>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</si>
  <si>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</si>
  <si>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</si>
  <si>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</si>
  <si>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</si>
  <si>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</si>
  <si>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</si>
  <si>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</si>
  <si>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</si>
  <si>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</si>
  <si>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</si>
  <si>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</si>
  <si>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</si>
  <si>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</si>
  <si>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</si>
  <si>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</si>
  <si>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</si>
  <si>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</si>
  <si>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</si>
  <si>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</si>
  <si>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</si>
  <si>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</si>
  <si>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</si>
  <si>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</si>
  <si>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</si>
  <si>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</si>
  <si>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</si>
  <si>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</si>
  <si>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</si>
  <si>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</si>
  <si>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</si>
  <si>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</si>
  <si>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</si>
  <si>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</si>
  <si>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</si>
  <si>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</si>
  <si>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</si>
  <si>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</si>
  <si>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</si>
  <si>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</si>
  <si>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</si>
  <si>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</si>
  <si>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</si>
  <si>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</si>
  <si>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</si>
  <si>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</si>
  <si>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</si>
  <si>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</si>
  <si>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</si>
  <si>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</si>
  <si>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</si>
  <si>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</si>
  <si>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</si>
  <si>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</si>
  <si>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</si>
  <si>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</si>
  <si>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</si>
  <si>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</si>
  <si>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</si>
  <si>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</si>
  <si>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</si>
  <si>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</si>
  <si>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</si>
  <si>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</si>
  <si>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</si>
  <si>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</si>
  <si>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</si>
  <si>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</si>
  <si>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</si>
  <si>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</si>
  <si>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</si>
  <si>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</si>
  <si>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</si>
  <si>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</si>
  <si>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</si>
  <si>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</si>
  <si>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</si>
  <si>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</si>
  <si>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</si>
  <si>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</si>
  <si>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</si>
  <si>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</si>
  <si>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</si>
  <si>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</si>
  <si>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</si>
  <si>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</si>
  <si>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</si>
  <si>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</si>
  <si>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</si>
  <si>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</si>
  <si>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</si>
  <si>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</si>
  <si>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</si>
  <si>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</si>
  <si>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</si>
  <si>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</si>
  <si>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</si>
  <si>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</si>
  <si>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</si>
  <si>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</si>
  <si>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</si>
  <si>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</si>
  <si>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</si>
  <si>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</si>
  <si>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</si>
  <si>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</si>
  <si>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</si>
  <si>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</si>
  <si>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</si>
  <si>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</si>
  <si>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</si>
  <si>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</si>
  <si>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</si>
  <si>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</si>
  <si>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</si>
  <si>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</si>
  <si>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</si>
  <si>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</si>
  <si>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</si>
  <si>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</si>
  <si>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</si>
  <si>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</si>
  <si>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</si>
  <si>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</si>
  <si>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</si>
  <si>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</si>
  <si>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</si>
  <si>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</si>
  <si>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</si>
  <si>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</si>
  <si>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</si>
  <si>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</si>
  <si>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</si>
  <si>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</si>
  <si>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</si>
  <si>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</si>
  <si>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</si>
  <si>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</si>
  <si>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</si>
  <si>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</si>
  <si>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</si>
  <si>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</si>
  <si>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</si>
  <si>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</si>
  <si>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</si>
  <si>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</si>
  <si>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</si>
  <si>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</si>
  <si>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</si>
  <si>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</si>
  <si>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</si>
  <si>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</si>
  <si>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</si>
  <si>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</si>
  <si>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</si>
  <si>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</si>
  <si>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</si>
  <si>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</si>
  <si>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</si>
  <si>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</si>
  <si>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</si>
  <si>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</si>
  <si>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</si>
  <si>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</si>
  <si>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</si>
  <si>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</si>
  <si>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</si>
  <si>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</si>
  <si>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</si>
  <si>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</si>
  <si>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</si>
  <si>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</si>
  <si>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</si>
  <si>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</si>
  <si>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</si>
  <si>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</si>
  <si>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</si>
  <si>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</si>
  <si>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</si>
  <si>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</si>
  <si>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</si>
  <si>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</si>
  <si>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</si>
  <si>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</si>
  <si>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</si>
  <si>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</si>
  <si>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</si>
  <si>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</si>
  <si>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</si>
  <si>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</si>
  <si>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</si>
  <si>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</si>
  <si>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</si>
  <si>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</si>
  <si>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</si>
  <si>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</si>
  <si>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</si>
  <si>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</si>
  <si>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</si>
  <si>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</si>
  <si>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</si>
  <si>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</si>
  <si>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</si>
  <si>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</si>
  <si>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</si>
  <si>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</si>
  <si>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</si>
  <si>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</si>
  <si>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</si>
  <si>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</si>
  <si>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</si>
  <si>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</si>
  <si>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</si>
  <si>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</si>
  <si>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</si>
  <si>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</si>
  <si>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</si>
  <si>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</si>
  <si>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</si>
  <si>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</si>
  <si>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</si>
  <si>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</si>
  <si>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</si>
  <si>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</si>
  <si>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</si>
  <si>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</si>
  <si>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</si>
  <si>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</si>
  <si>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</si>
  <si>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</si>
  <si>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</si>
  <si>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</si>
  <si>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</si>
  <si>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</si>
  <si>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</si>
  <si>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</si>
  <si>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</si>
  <si>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</si>
  <si>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</si>
  <si>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</si>
  <si>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</si>
  <si>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</si>
  <si>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</si>
  <si>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</si>
  <si>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</si>
  <si>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</si>
  <si>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</si>
  <si>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</si>
  <si>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</si>
  <si>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</si>
  <si>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</si>
  <si>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</si>
  <si>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</si>
  <si>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</si>
  <si>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</si>
  <si>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</si>
  <si>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</si>
  <si>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</si>
  <si>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</si>
  <si>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</si>
  <si>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</si>
  <si>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</si>
  <si>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</si>
  <si>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</si>
  <si>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</si>
  <si>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</si>
  <si>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</si>
  <si>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</si>
  <si>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</si>
  <si>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</si>
  <si>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</si>
  <si>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</si>
  <si>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</si>
  <si>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</si>
  <si>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</si>
  <si>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</si>
  <si>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</si>
  <si>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</si>
  <si>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</si>
  <si>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</si>
  <si>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</si>
  <si>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</si>
  <si>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</si>
  <si>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</si>
  <si>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</si>
  <si>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</si>
  <si>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</si>
  <si>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</si>
  <si>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</si>
  <si>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</si>
  <si>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</si>
  <si>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</si>
  <si>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</si>
  <si>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</si>
  <si>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</si>
  <si>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</si>
  <si>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</si>
  <si>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</si>
  <si>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</si>
  <si>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</si>
  <si>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</si>
  <si>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</si>
  <si>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</si>
  <si>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</si>
  <si>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</si>
  <si>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</si>
  <si>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</si>
  <si>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</si>
  <si>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</si>
  <si>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</si>
  <si>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</si>
  <si>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</si>
  <si>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</si>
  <si>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</si>
  <si>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</si>
  <si>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</si>
  <si>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</si>
  <si>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</si>
  <si>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</si>
  <si>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</si>
  <si>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</si>
  <si>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</si>
  <si>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</si>
  <si>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</si>
  <si>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</si>
  <si>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</si>
  <si>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</si>
  <si>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</si>
  <si>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</si>
  <si>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</si>
  <si>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</si>
  <si>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</si>
  <si>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</si>
  <si>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</si>
  <si>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</si>
  <si>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</si>
  <si>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</si>
  <si>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</si>
  <si>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</si>
  <si>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</si>
  <si>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</si>
  <si>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</si>
  <si>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</si>
  <si>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</si>
  <si>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</si>
  <si>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</si>
  <si>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</si>
  <si>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</si>
  <si>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</si>
  <si>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</si>
  <si>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</si>
  <si>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</si>
  <si>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</si>
  <si>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</si>
  <si>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</si>
  <si>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</si>
  <si>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</si>
  <si>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</si>
  <si>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</si>
  <si>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</si>
  <si>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</si>
  <si>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</si>
  <si>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</si>
  <si>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</si>
  <si>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</si>
  <si>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</si>
  <si>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</si>
  <si>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</si>
  <si>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</si>
  <si>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</si>
  <si>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</si>
  <si>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</si>
  <si>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</si>
  <si>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</si>
  <si>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</si>
  <si>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</si>
  <si>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</si>
  <si>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</si>
  <si>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</si>
  <si>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</si>
  <si>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</si>
  <si>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</si>
  <si>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</si>
  <si>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</si>
  <si>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</si>
  <si>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</si>
  <si>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</si>
  <si>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</si>
  <si>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</si>
  <si>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</si>
  <si>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</si>
  <si>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</si>
  <si>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</si>
  <si>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</si>
  <si>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</si>
  <si>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</si>
  <si>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</si>
  <si>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</si>
  <si>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</si>
  <si>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</si>
  <si>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</si>
  <si>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</si>
  <si>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</si>
  <si>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</si>
  <si>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</si>
  <si>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</si>
  <si>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</si>
  <si>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</si>
  <si>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</si>
  <si>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</si>
  <si>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</si>
  <si>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</si>
  <si>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</si>
  <si>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</si>
  <si>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</si>
  <si>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</si>
  <si>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</si>
  <si>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</si>
  <si>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</si>
  <si>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</si>
  <si>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</si>
  <si>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</si>
  <si>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</si>
  <si>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</si>
  <si>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</si>
  <si>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</si>
  <si>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</si>
  <si>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</si>
  <si>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</si>
  <si>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</si>
  <si>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</si>
  <si>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</si>
  <si>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</si>
  <si>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</si>
  <si>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</si>
  <si>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</si>
  <si>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</si>
  <si>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</si>
  <si>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</si>
  <si>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</si>
  <si>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</si>
  <si>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</si>
  <si>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</si>
  <si>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</si>
  <si>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</si>
  <si>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</si>
  <si>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</si>
  <si>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</si>
  <si>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</si>
  <si>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</si>
  <si>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</si>
  <si>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</si>
  <si>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</si>
  <si>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</si>
  <si>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</si>
  <si>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</si>
  <si>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</si>
  <si>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</si>
  <si>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</si>
  <si>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</si>
  <si>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</si>
  <si>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</si>
  <si>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</si>
  <si>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</si>
  <si>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</si>
  <si>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</si>
  <si>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</si>
  <si>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</si>
  <si>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</si>
  <si>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</si>
  <si>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</si>
  <si>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</si>
  <si>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</si>
  <si>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</si>
  <si>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</si>
  <si>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</si>
  <si>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</si>
  <si>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</si>
  <si>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</si>
  <si>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</si>
  <si>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</si>
  <si>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</si>
  <si>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</si>
  <si>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</si>
  <si>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</si>
  <si>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</si>
  <si>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</si>
  <si>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</si>
  <si>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</si>
  <si>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</si>
  <si>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</si>
  <si>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</si>
  <si>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</si>
  <si>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</si>
  <si>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</si>
  <si>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</si>
  <si>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</si>
  <si>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</si>
  <si>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</si>
  <si>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</si>
  <si>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</si>
  <si>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</si>
  <si>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</si>
  <si>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</si>
  <si>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</si>
  <si>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</si>
  <si>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</si>
  <si>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</si>
  <si>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</si>
  <si>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</si>
  <si>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</si>
  <si>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</si>
  <si>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</si>
  <si>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</si>
  <si>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</si>
  <si>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</si>
  <si>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</si>
  <si>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</si>
  <si>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</si>
  <si>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</si>
  <si>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</si>
  <si>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</si>
  <si>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</si>
  <si>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</si>
  <si>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</si>
  <si>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</si>
  <si>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</si>
  <si>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</si>
  <si>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</si>
  <si>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</si>
  <si>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</si>
  <si>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</si>
  <si>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</si>
  <si>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</si>
  <si>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</si>
  <si>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</si>
  <si>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</si>
  <si>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</si>
  <si>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</si>
  <si>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</si>
  <si>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</si>
  <si>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</si>
  <si>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</si>
  <si>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</si>
  <si>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</si>
  <si>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</si>
  <si>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</si>
  <si>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</si>
  <si>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</si>
  <si>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</si>
  <si>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</si>
  <si>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</si>
  <si>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</si>
  <si>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</si>
  <si>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</si>
  <si>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</si>
  <si>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</si>
  <si>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</si>
  <si>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</si>
  <si>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</si>
  <si>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</si>
  <si>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</si>
  <si>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</si>
  <si>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</si>
  <si>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</si>
  <si>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</si>
  <si>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</si>
  <si>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</si>
  <si>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</si>
  <si>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</si>
  <si>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</si>
  <si>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</si>
  <si>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</si>
  <si>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</si>
  <si>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</si>
  <si>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</si>
  <si>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</si>
  <si>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</si>
  <si>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</si>
  <si>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</si>
  <si>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</si>
  <si>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</si>
  <si>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</si>
  <si>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</si>
  <si>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</si>
  <si>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</si>
  <si>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</si>
  <si>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</si>
  <si>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</si>
  <si>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</si>
  <si>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</si>
  <si>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</si>
  <si>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</si>
  <si>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</si>
  <si>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</si>
  <si>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</si>
  <si>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</si>
  <si>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</si>
  <si>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</si>
  <si>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</si>
  <si>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</si>
  <si>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</si>
  <si>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</si>
  <si>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</si>
  <si>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</si>
  <si>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</si>
  <si>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</si>
  <si>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</si>
  <si>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</si>
  <si>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</si>
  <si>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</si>
  <si>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</si>
  <si>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</si>
  <si>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</si>
  <si>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</si>
  <si>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</si>
  <si>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</si>
  <si>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</si>
  <si>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</si>
  <si>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</si>
  <si>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</si>
  <si>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</si>
  <si>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</si>
  <si>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</si>
  <si>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</si>
  <si>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</si>
  <si>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</si>
  <si>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</si>
  <si>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</si>
  <si>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</si>
  <si>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</si>
  <si>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</si>
  <si>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</si>
  <si>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</si>
  <si>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</si>
  <si>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</si>
  <si>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</si>
  <si>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</si>
  <si>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</si>
  <si>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</si>
  <si>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</si>
  <si>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</si>
  <si>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</si>
  <si>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</si>
  <si>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</si>
  <si>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</si>
  <si>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</si>
  <si>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</si>
  <si>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</si>
  <si>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</si>
  <si>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</si>
  <si>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</si>
  <si>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</si>
  <si>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</si>
  <si>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</si>
  <si>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</si>
  <si>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</si>
  <si>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</si>
  <si>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</si>
  <si>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</si>
  <si>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</si>
  <si>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</si>
  <si>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</si>
  <si>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</si>
  <si>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</si>
  <si>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</si>
  <si>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</si>
  <si>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</si>
  <si>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</si>
  <si>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</si>
  <si>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</si>
  <si>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</si>
  <si>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</si>
  <si>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</si>
  <si>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</si>
  <si>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</si>
  <si>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</si>
  <si>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</si>
  <si>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</si>
  <si>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</si>
  <si>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</si>
  <si>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</si>
  <si>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</si>
  <si>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</si>
  <si>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</si>
  <si>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</si>
  <si>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</si>
  <si>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</si>
  <si>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</si>
  <si>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</si>
  <si>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</si>
  <si>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</si>
  <si>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</si>
  <si>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</si>
  <si>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</si>
  <si>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</si>
  <si>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</si>
  <si>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</si>
  <si>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</si>
  <si>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</si>
  <si>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</si>
  <si>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</si>
  <si>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</si>
  <si>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</si>
  <si>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</si>
  <si>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</si>
  <si>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</si>
  <si>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</si>
  <si>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</si>
  <si>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</si>
  <si>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</si>
  <si>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</si>
  <si>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</si>
  <si>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</si>
  <si>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</si>
  <si>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</si>
  <si>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</si>
  <si>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</si>
  <si>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</si>
  <si>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</si>
  <si>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</si>
  <si>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</si>
  <si>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</si>
  <si>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</si>
  <si>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</si>
  <si>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</si>
  <si>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</si>
  <si>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</si>
  <si>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</si>
  <si>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</si>
  <si>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</si>
  <si>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</si>
  <si>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</si>
  <si>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</si>
  <si>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</si>
  <si>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</si>
  <si>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</si>
  <si>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</si>
  <si>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</si>
  <si>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</si>
  <si>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</si>
  <si>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</si>
  <si>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</si>
  <si>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</si>
  <si>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</si>
  <si>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</si>
  <si>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</si>
  <si>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</si>
  <si>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</si>
  <si>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</si>
  <si>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</si>
  <si>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</si>
  <si>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</si>
  <si>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</si>
  <si>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</si>
  <si>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</si>
  <si>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</si>
  <si>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</si>
  <si>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</si>
  <si>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</si>
  <si>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</si>
  <si>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</si>
  <si>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</si>
  <si>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</si>
  <si>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</si>
  <si>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</si>
  <si>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</si>
  <si>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</si>
  <si>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</si>
  <si>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</si>
  <si>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</si>
  <si>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</si>
  <si>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</si>
  <si>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</si>
  <si>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</si>
  <si>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</si>
  <si>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</si>
  <si>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</si>
  <si>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</si>
  <si>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</si>
  <si>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</si>
  <si>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</si>
  <si>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</si>
  <si>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</si>
  <si>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</si>
  <si>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</si>
  <si>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</si>
  <si>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</si>
  <si>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</si>
  <si>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</si>
  <si>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</si>
  <si>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</si>
  <si>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</si>
  <si>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</si>
  <si>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</si>
  <si>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</si>
  <si>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</si>
  <si>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</si>
  <si>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</si>
  <si>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</si>
  <si>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</si>
  <si>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</si>
  <si>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</si>
  <si>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</si>
  <si>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</si>
  <si>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</si>
  <si>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</si>
  <si>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</si>
  <si>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</si>
  <si>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</si>
  <si>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</si>
  <si>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</si>
  <si>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</si>
  <si>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</si>
  <si>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</si>
  <si>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</si>
  <si>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</si>
  <si>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</si>
  <si>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</si>
  <si>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</si>
  <si>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</si>
  <si>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</si>
  <si>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</si>
  <si>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</si>
  <si>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</si>
  <si>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</si>
  <si>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</si>
  <si>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</si>
  <si>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</si>
  <si>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</si>
  <si>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</si>
  <si>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</si>
  <si>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</si>
  <si>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</si>
  <si>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</si>
  <si>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</si>
  <si>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</si>
  <si>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</si>
  <si>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</si>
  <si>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</si>
  <si>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</si>
  <si>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</si>
  <si>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</si>
  <si>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</si>
  <si>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</si>
  <si>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</si>
  <si>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</si>
  <si>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</si>
  <si>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</si>
  <si>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</si>
  <si>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</si>
  <si>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</si>
  <si>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</si>
  <si>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</si>
  <si>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</si>
  <si>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</si>
  <si>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</si>
  <si>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</si>
  <si>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</si>
  <si>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</si>
  <si>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</si>
  <si>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</si>
  <si>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</si>
  <si>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</si>
  <si>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</si>
  <si>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</si>
  <si>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</si>
  <si>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</si>
  <si>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</si>
  <si>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</si>
  <si>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</si>
  <si>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</si>
  <si>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</si>
  <si>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</si>
  <si>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</si>
  <si>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</si>
  <si>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</si>
  <si>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</si>
  <si>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</si>
  <si>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</si>
  <si>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</si>
  <si>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</si>
  <si>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</si>
  <si>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</si>
  <si>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</si>
  <si>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</si>
  <si>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</si>
  <si>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</si>
  <si>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</si>
  <si>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</si>
  <si>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</si>
  <si>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</si>
  <si>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</si>
  <si>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</si>
  <si>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</si>
  <si>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</si>
  <si>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</si>
  <si>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</si>
  <si>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</si>
  <si>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</si>
  <si>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</si>
  <si>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</si>
  <si>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</si>
  <si>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</si>
  <si>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</si>
  <si>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</si>
  <si>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</si>
  <si>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</si>
  <si>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</si>
  <si>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</si>
  <si>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</si>
  <si>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</si>
  <si>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</si>
  <si>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</si>
  <si>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</si>
  <si>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</si>
  <si>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</si>
  <si>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</si>
  <si>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</si>
  <si>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</si>
  <si>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</si>
  <si>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</si>
  <si>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</si>
  <si>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</si>
  <si>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</si>
  <si>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</si>
  <si>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</si>
  <si>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</si>
  <si>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</si>
  <si>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</si>
  <si>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</si>
  <si>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</si>
  <si>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</si>
  <si>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</si>
  <si>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</si>
  <si>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</si>
  <si>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</si>
  <si>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</si>
  <si>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</si>
  <si>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</si>
  <si>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</si>
  <si>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</si>
  <si>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</si>
  <si>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</si>
  <si>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</si>
  <si>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</si>
  <si>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</si>
  <si>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</si>
  <si>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</si>
  <si>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</si>
  <si>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</si>
  <si>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</si>
  <si>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</si>
  <si>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</si>
  <si>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</si>
  <si>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</si>
  <si>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</si>
  <si>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</si>
  <si>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</si>
  <si>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</si>
  <si>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</si>
  <si>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</si>
  <si>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</si>
  <si>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</si>
  <si>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</si>
  <si>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</si>
  <si>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</si>
  <si>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</si>
  <si>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</si>
  <si>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</si>
  <si>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</si>
  <si>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</si>
  <si>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</si>
  <si>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</si>
  <si>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</si>
  <si>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</si>
  <si>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</si>
  <si>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</si>
  <si>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</si>
  <si>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</si>
  <si>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</si>
  <si>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</si>
  <si>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</si>
  <si>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</si>
  <si>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</si>
  <si>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</si>
  <si>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</si>
  <si>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</si>
  <si>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</si>
  <si>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</si>
  <si>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</si>
  <si>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</si>
  <si>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</si>
  <si>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</si>
  <si>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</si>
  <si>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</si>
  <si>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</si>
  <si>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</si>
  <si>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</si>
  <si>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</si>
  <si>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</si>
  <si>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</si>
  <si>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</si>
  <si>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</si>
  <si>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</si>
  <si>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</si>
  <si>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</si>
  <si>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</si>
  <si>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</si>
  <si>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</si>
  <si>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</si>
  <si>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</si>
  <si>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</si>
  <si>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</si>
  <si>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</si>
  <si>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</si>
  <si>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</si>
  <si>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</si>
  <si>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</si>
  <si>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</si>
  <si>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</si>
  <si>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</si>
  <si>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</si>
  <si>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</si>
  <si>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</si>
  <si>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</si>
  <si>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</si>
  <si>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</si>
  <si>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</si>
  <si>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</si>
  <si>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</si>
  <si>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</si>
  <si>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</si>
  <si>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</si>
  <si>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</si>
  <si>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</si>
  <si>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</si>
  <si>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</si>
  <si>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</si>
  <si>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</si>
  <si>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</si>
  <si>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</si>
  <si>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</si>
  <si>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</si>
  <si>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</si>
  <si>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</si>
  <si>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</si>
  <si>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</si>
  <si>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</si>
  <si>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</si>
  <si>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</si>
  <si>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</si>
  <si>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</si>
  <si>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</si>
  <si>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</si>
  <si>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</si>
  <si>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</si>
  <si>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</si>
  <si>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</si>
  <si>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</si>
  <si>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</si>
  <si>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</si>
  <si>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</si>
  <si>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</si>
  <si>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</si>
  <si>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</si>
  <si>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</si>
  <si>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</si>
  <si>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</si>
  <si>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</si>
  <si>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</si>
  <si>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</si>
  <si>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</si>
  <si>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</si>
  <si>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</si>
  <si>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</si>
  <si>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</si>
  <si>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</si>
  <si>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</si>
  <si>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</si>
  <si>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</si>
  <si>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</si>
  <si>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</si>
  <si>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</si>
  <si>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</si>
  <si>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</si>
  <si>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</si>
  <si>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</si>
  <si>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</si>
  <si>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</si>
  <si>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</si>
  <si>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</si>
  <si>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</si>
  <si>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</si>
  <si>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</si>
  <si>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</si>
  <si>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</si>
  <si>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</si>
  <si>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</si>
  <si>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</si>
  <si>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</si>
  <si>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</si>
  <si>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</si>
  <si>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</si>
  <si>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</si>
  <si>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</si>
  <si>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</si>
  <si>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</si>
  <si>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</si>
  <si>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</si>
  <si>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</si>
  <si>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</si>
  <si>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</si>
  <si>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</si>
  <si>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</si>
  <si>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</si>
  <si>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</si>
  <si>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</si>
  <si>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</si>
  <si>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</si>
  <si>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</si>
  <si>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</si>
  <si>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</si>
  <si>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</si>
  <si>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</si>
  <si>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</si>
  <si>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</si>
  <si>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</si>
  <si>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</si>
  <si>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</si>
  <si>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</si>
  <si>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</si>
  <si>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</si>
  <si>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</si>
  <si>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</si>
  <si>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</si>
  <si>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</si>
  <si>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</si>
  <si>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</si>
  <si>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</si>
  <si>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</si>
  <si>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</si>
  <si>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</si>
  <si>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</si>
  <si>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</si>
  <si>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</si>
  <si>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</si>
  <si>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</si>
  <si>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</si>
  <si>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</si>
  <si>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</si>
  <si>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</si>
  <si>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</si>
  <si>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</si>
  <si>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</si>
  <si>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</si>
  <si>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</si>
  <si>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</si>
  <si>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</si>
  <si>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</si>
  <si>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</si>
  <si>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</si>
  <si>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</si>
  <si>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</si>
  <si>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</si>
  <si>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</si>
  <si>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</si>
  <si>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</si>
  <si>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</si>
  <si>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</si>
  <si>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</si>
  <si>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</si>
  <si>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</si>
  <si>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</si>
  <si>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</si>
  <si>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</si>
  <si>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</si>
  <si>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</si>
  <si>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</si>
  <si>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</si>
  <si>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</si>
  <si>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</si>
  <si>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</si>
  <si>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</si>
  <si>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</si>
  <si>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</si>
  <si>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</si>
  <si>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</si>
  <si>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</si>
  <si>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</si>
  <si>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</si>
  <si>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</si>
  <si>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</si>
  <si>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</si>
  <si>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</si>
  <si>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</si>
  <si>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</si>
  <si>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</si>
  <si>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</si>
  <si>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</si>
  <si>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</si>
  <si>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</si>
  <si>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</si>
  <si>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</si>
  <si>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</si>
  <si>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</si>
  <si>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</si>
  <si>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</si>
  <si>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</si>
  <si>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</si>
  <si>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</si>
  <si>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</si>
  <si>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</si>
  <si>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</si>
  <si>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</si>
  <si>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</si>
  <si>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</si>
  <si>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</si>
  <si>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</si>
  <si>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</si>
  <si>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</si>
  <si>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</si>
  <si>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</si>
  <si>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</si>
  <si>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</si>
  <si>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</si>
  <si>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</si>
  <si>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</si>
  <si>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</si>
  <si>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</si>
  <si>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</si>
  <si>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</si>
  <si>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</si>
  <si>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</si>
  <si>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</si>
  <si>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</si>
  <si>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</si>
  <si>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</si>
  <si>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</si>
  <si>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</si>
  <si>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</si>
  <si>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</si>
  <si>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</si>
  <si>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</si>
  <si>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</si>
  <si>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</si>
  <si>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</si>
  <si>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</si>
  <si>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</si>
  <si>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</si>
  <si>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</si>
  <si>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</si>
  <si>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</si>
  <si>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</si>
  <si>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</si>
  <si>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</si>
  <si>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</si>
  <si>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</si>
  <si>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</si>
  <si>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</si>
  <si>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</si>
  <si>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</si>
  <si>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</si>
  <si>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</si>
  <si>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</si>
  <si>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</si>
  <si>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</si>
  <si>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</si>
  <si>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</si>
  <si>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</si>
  <si>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</si>
  <si>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</si>
  <si>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</si>
  <si>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</si>
  <si>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</si>
  <si>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</si>
  <si>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</si>
  <si>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</si>
  <si>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</si>
  <si>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</si>
  <si>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</si>
  <si>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</si>
  <si>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</si>
  <si>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</si>
  <si>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</si>
  <si>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</si>
  <si>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</si>
  <si>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</si>
  <si>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</si>
  <si>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</si>
  <si>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</si>
  <si>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</si>
  <si>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</si>
  <si>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</si>
  <si>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</si>
  <si>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</si>
  <si>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</si>
  <si>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</si>
  <si>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</si>
  <si>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</si>
  <si>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</si>
  <si>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</si>
  <si>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</si>
  <si>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</si>
  <si>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</si>
  <si>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</si>
  <si>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</si>
  <si>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</si>
  <si>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</si>
  <si>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</si>
  <si>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</si>
  <si>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</si>
  <si>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</si>
  <si>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</si>
  <si>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</si>
  <si>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</si>
  <si>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</si>
  <si>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</si>
  <si>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</si>
  <si>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</si>
  <si>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</si>
  <si>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</si>
  <si>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</si>
  <si>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</si>
  <si>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</si>
  <si>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</si>
  <si>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</si>
  <si>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</si>
  <si>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</si>
  <si>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</si>
  <si>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</si>
  <si>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</si>
  <si>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</si>
  <si>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</si>
  <si>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</si>
  <si>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</si>
  <si>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</si>
  <si>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</si>
  <si>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</si>
  <si>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</si>
  <si>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</si>
  <si>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</si>
  <si>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</si>
  <si>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</si>
  <si>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</si>
  <si>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</si>
  <si>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</si>
  <si>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</si>
  <si>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</si>
  <si>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</si>
  <si>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</si>
  <si>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</si>
  <si>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</si>
  <si>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</si>
  <si>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</si>
  <si>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</si>
  <si>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</si>
  <si>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</si>
  <si>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</si>
  <si>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</si>
  <si>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</si>
  <si>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</si>
  <si>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</si>
  <si>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</si>
  <si>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</si>
  <si>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</si>
  <si>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</si>
  <si>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</si>
  <si>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</si>
  <si>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</si>
  <si>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</si>
  <si>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</si>
  <si>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</si>
  <si>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</si>
  <si>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</si>
  <si>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</si>
  <si>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</si>
  <si>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</si>
  <si>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</si>
  <si>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</si>
  <si>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</si>
  <si>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</si>
  <si>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</si>
  <si>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</si>
  <si>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</si>
  <si>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</si>
  <si>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</si>
  <si>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</si>
  <si>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</si>
  <si>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</si>
  <si>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</si>
  <si>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</si>
  <si>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</si>
  <si>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</si>
  <si>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</si>
  <si>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</si>
  <si>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</si>
  <si>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</si>
  <si>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</si>
  <si>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</si>
  <si>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</si>
  <si>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</si>
  <si>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</si>
  <si>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</si>
  <si>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</si>
  <si>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</si>
  <si>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</si>
  <si>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</si>
  <si>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</si>
  <si>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</si>
  <si>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</si>
  <si>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</si>
  <si>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</si>
  <si>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</si>
  <si>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</si>
  <si>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</si>
  <si>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</si>
  <si>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</si>
  <si>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</si>
  <si>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</si>
  <si>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</si>
  <si>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</si>
  <si>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</si>
  <si>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</si>
  <si>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</si>
  <si>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</si>
  <si>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</si>
  <si>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</si>
  <si>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</si>
  <si>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</si>
  <si>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</si>
  <si>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</si>
  <si>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</si>
  <si>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</si>
  <si>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</si>
  <si>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</si>
  <si>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</si>
  <si>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</si>
  <si>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</si>
  <si>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</si>
  <si>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</si>
  <si>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</si>
  <si>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</si>
  <si>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</si>
  <si>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</si>
  <si>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</si>
  <si>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</si>
  <si>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</si>
  <si>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</si>
  <si>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</si>
  <si>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</si>
  <si>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</si>
  <si>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</si>
  <si>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</si>
  <si>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</si>
  <si>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</si>
  <si>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</si>
  <si>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</si>
  <si>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</si>
  <si>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</si>
  <si>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</si>
  <si>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</si>
  <si>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</si>
  <si>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</si>
  <si>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</si>
  <si>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</si>
  <si>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</si>
  <si>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</si>
  <si>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</si>
  <si>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</si>
  <si>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</si>
  <si>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</si>
  <si>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</si>
  <si>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</si>
  <si>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</si>
  <si>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</si>
  <si>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</si>
  <si>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</si>
  <si>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</si>
  <si>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</si>
  <si>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</si>
  <si>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</si>
  <si>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</si>
  <si>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</si>
  <si>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</si>
  <si>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</si>
  <si>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</si>
  <si>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</si>
  <si>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</si>
  <si>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</si>
  <si>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</si>
  <si>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</si>
  <si>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</si>
  <si>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</si>
  <si>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</si>
  <si>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</si>
  <si>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</si>
  <si>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</si>
  <si>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</si>
  <si>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</si>
  <si>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</si>
  <si>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</si>
  <si>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</si>
  <si>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</si>
  <si>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</si>
  <si>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</si>
  <si>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</si>
  <si>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</si>
  <si>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</si>
  <si>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</si>
  <si>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</si>
  <si>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</si>
  <si>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</si>
  <si>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</si>
  <si>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</si>
  <si>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</si>
  <si>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</si>
  <si>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</si>
  <si>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</si>
  <si>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</si>
  <si>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</si>
  <si>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</si>
  <si>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</si>
  <si>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</si>
  <si>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</si>
  <si>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</si>
  <si>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</si>
  <si>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</si>
  <si>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</si>
  <si>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</si>
  <si>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</si>
  <si>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</si>
  <si>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</si>
  <si>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</si>
  <si>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</si>
  <si>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</si>
  <si>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</si>
  <si>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</si>
  <si>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</si>
  <si>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</si>
  <si>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</si>
  <si>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</si>
  <si>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</si>
  <si>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</si>
  <si>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</si>
  <si>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</si>
  <si>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</si>
  <si>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</si>
  <si>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</si>
  <si>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</si>
  <si>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</si>
  <si>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</si>
  <si>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</si>
  <si>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</si>
  <si>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</si>
  <si>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</si>
  <si>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</si>
  <si>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</si>
  <si>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</si>
  <si>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</si>
  <si>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</si>
  <si>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</si>
  <si>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</si>
  <si>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</si>
  <si>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</si>
  <si>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</si>
  <si>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</si>
  <si>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</si>
  <si>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</si>
  <si>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</si>
  <si>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</si>
  <si>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</si>
  <si>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</si>
  <si>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</si>
  <si>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</si>
  <si>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</si>
  <si>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</si>
  <si>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</si>
  <si>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</si>
  <si>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</si>
  <si>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</si>
  <si>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</si>
  <si>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</si>
  <si>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</si>
  <si>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</si>
  <si>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</si>
  <si>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</si>
  <si>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</si>
  <si>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</si>
  <si>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</si>
  <si>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</si>
  <si>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</si>
  <si>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</si>
  <si>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</si>
  <si>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</si>
  <si>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</si>
  <si>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</si>
  <si>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</si>
  <si>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</si>
  <si>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</si>
  <si>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</si>
  <si>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</si>
  <si>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</si>
  <si>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</si>
  <si>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</si>
  <si>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</si>
  <si>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</si>
  <si>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</si>
  <si>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</si>
  <si>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</si>
  <si>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</si>
  <si>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</si>
  <si>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</si>
  <si>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</si>
  <si>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</si>
  <si>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</si>
  <si>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</si>
  <si>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</si>
  <si>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</si>
  <si>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</si>
  <si>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</si>
  <si>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</si>
  <si>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</si>
  <si>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</si>
  <si>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</si>
  <si>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</si>
  <si>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</si>
  <si>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</si>
  <si>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</si>
  <si>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</si>
  <si>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</si>
  <si>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</si>
  <si>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</si>
  <si>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</si>
  <si>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</si>
  <si>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</si>
  <si>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</si>
  <si>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</si>
  <si>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</si>
  <si>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</si>
  <si>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</si>
  <si>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</si>
  <si>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</si>
  <si>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</si>
  <si>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</si>
  <si>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</si>
  <si>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</si>
  <si>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</si>
  <si>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</si>
  <si>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</si>
  <si>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</si>
  <si>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</si>
  <si>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</si>
  <si>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</si>
  <si>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</si>
  <si>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</si>
  <si>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</si>
  <si>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</si>
  <si>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</si>
  <si>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</si>
  <si>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</si>
  <si>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</si>
  <si>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</si>
  <si>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</si>
  <si>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</si>
  <si>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</si>
  <si>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</si>
  <si>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</si>
  <si>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</si>
  <si>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</si>
  <si>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</si>
  <si>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</si>
  <si>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</si>
  <si>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</si>
  <si>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</si>
  <si>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</si>
  <si>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</si>
  <si>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</si>
  <si>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</si>
  <si>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</si>
  <si>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</si>
  <si>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</si>
  <si>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</si>
  <si>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</si>
  <si>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</si>
  <si>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</si>
  <si>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</si>
  <si>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</si>
  <si>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</si>
  <si>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</si>
  <si>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</si>
  <si>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</si>
  <si>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</si>
  <si>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</si>
  <si>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</si>
  <si>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</si>
  <si>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</si>
  <si>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</si>
  <si>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</si>
  <si>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</si>
  <si>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</si>
  <si>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</si>
  <si>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</si>
  <si>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</si>
  <si>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</si>
  <si>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</si>
  <si>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</si>
  <si>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</si>
  <si>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</si>
  <si>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</si>
  <si>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</si>
  <si>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</si>
  <si>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</si>
  <si>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</si>
  <si>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</si>
  <si>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</si>
  <si>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</si>
  <si>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</si>
  <si>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</si>
  <si>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</si>
  <si>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</si>
  <si>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</si>
  <si>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</si>
  <si>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</si>
  <si>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</si>
  <si>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</si>
  <si>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</si>
  <si>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</si>
  <si>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</si>
  <si>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</si>
  <si>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</si>
  <si>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</si>
  <si>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</si>
  <si>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</si>
  <si>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</si>
  <si>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</si>
  <si>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</si>
  <si>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</si>
  <si>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</si>
  <si>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</si>
  <si>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</si>
  <si>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</si>
  <si>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</si>
  <si>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</si>
  <si>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</si>
  <si>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</si>
  <si>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</si>
  <si>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</si>
  <si>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</si>
  <si>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</si>
  <si>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</si>
  <si>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</si>
  <si>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</si>
  <si>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</si>
  <si>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</si>
  <si>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</si>
  <si>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</si>
  <si>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</si>
  <si>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</si>
  <si>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</si>
  <si>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</si>
  <si>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</si>
  <si>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</si>
  <si>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</si>
  <si>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</si>
  <si>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</si>
  <si>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</si>
  <si>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</si>
  <si>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</si>
  <si>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</si>
  <si>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</si>
  <si>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</si>
  <si>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</si>
  <si>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</si>
  <si>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</si>
  <si>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</si>
  <si>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</si>
  <si>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</si>
  <si>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</si>
  <si>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</si>
  <si>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</si>
  <si>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</si>
  <si>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</si>
  <si>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</si>
  <si>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</si>
  <si>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</si>
  <si>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</si>
  <si>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</si>
  <si>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</si>
  <si>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</si>
  <si>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</si>
  <si>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</si>
  <si>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</si>
  <si>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</si>
  <si>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</si>
  <si>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</si>
  <si>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</si>
  <si>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</si>
  <si>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</si>
  <si>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</si>
  <si>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</si>
  <si>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</si>
  <si>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</si>
  <si>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</si>
  <si>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</si>
  <si>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</si>
  <si>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</si>
  <si>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</si>
  <si>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</si>
  <si>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</si>
  <si>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</si>
  <si>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</si>
  <si>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</si>
  <si>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</si>
  <si>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</si>
  <si>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</si>
  <si>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</si>
  <si>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</si>
  <si>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</si>
  <si>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</si>
  <si>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</si>
  <si>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</si>
  <si>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</si>
  <si>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</si>
  <si>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</si>
  <si>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</si>
  <si>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</si>
  <si>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</si>
  <si>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</si>
  <si>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</si>
  <si>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</si>
  <si>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</si>
  <si>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</si>
  <si>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</si>
  <si>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</si>
  <si>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</si>
  <si>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</si>
  <si>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</si>
  <si>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</si>
  <si>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</si>
  <si>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</si>
  <si>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</si>
  <si>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</si>
  <si>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</si>
  <si>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</si>
  <si>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</si>
  <si>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</si>
  <si>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</si>
  <si>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</si>
  <si>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</si>
  <si>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</si>
  <si>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</si>
  <si>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</si>
  <si>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</si>
  <si>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</si>
  <si>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</si>
  <si>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</si>
  <si>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</si>
  <si>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</si>
  <si>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</si>
  <si>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</si>
  <si>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</si>
  <si>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</si>
  <si>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</si>
  <si>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</si>
  <si>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</si>
  <si>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</si>
  <si>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</si>
  <si>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</si>
  <si>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</si>
  <si>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</si>
  <si>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</si>
  <si>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</si>
  <si>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</si>
  <si>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</si>
  <si>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</si>
  <si>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</si>
  <si>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</si>
  <si>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</si>
  <si>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</si>
  <si>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</si>
  <si>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</si>
  <si>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</si>
  <si>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</si>
  <si>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</si>
  <si>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</si>
  <si>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</si>
  <si>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</si>
  <si>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</si>
  <si>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</si>
  <si>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</si>
  <si>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</si>
  <si>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</si>
  <si>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</si>
  <si>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</si>
  <si>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</si>
  <si>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</si>
  <si>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</si>
  <si>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</si>
  <si>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</si>
  <si>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</si>
  <si>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</si>
  <si>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</si>
  <si>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</si>
  <si>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</si>
  <si>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</si>
  <si>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</si>
  <si>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</si>
  <si>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</si>
  <si>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</si>
  <si>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</si>
  <si>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</si>
  <si>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</si>
  <si>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</si>
  <si>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</si>
  <si>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</si>
  <si>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</si>
  <si>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</si>
  <si>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</si>
  <si>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</si>
  <si>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</si>
  <si>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</si>
  <si>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</si>
  <si>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</si>
  <si>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</si>
  <si>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</si>
  <si>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</si>
  <si>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</si>
  <si>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</si>
  <si>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</si>
  <si>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</si>
  <si>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</si>
  <si>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</si>
  <si>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</si>
  <si>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</si>
  <si>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</si>
  <si>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</si>
  <si>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</si>
  <si>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</si>
  <si>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</si>
  <si>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</si>
  <si>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</si>
  <si>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</si>
  <si>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</si>
  <si>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</si>
  <si>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</si>
  <si>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</si>
  <si>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</si>
  <si>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</si>
  <si>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</si>
  <si>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</si>
  <si>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</si>
  <si>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</si>
  <si>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</si>
  <si>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</si>
  <si>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</si>
  <si>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</si>
  <si>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</si>
  <si>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</si>
  <si>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</si>
  <si>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</si>
  <si>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</si>
  <si>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</si>
  <si>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</si>
  <si>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</si>
  <si>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</si>
  <si>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</si>
  <si>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</si>
  <si>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</si>
  <si>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</si>
  <si>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</si>
  <si>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</si>
  <si>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</si>
  <si>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</si>
  <si>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</si>
  <si>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</si>
  <si>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</si>
  <si>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</si>
  <si>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</si>
  <si>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</si>
  <si>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</si>
  <si>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</si>
  <si>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</si>
  <si>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</si>
  <si>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</si>
  <si>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</si>
  <si>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</si>
  <si>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</si>
  <si>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</si>
  <si>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</si>
  <si>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</si>
  <si>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</si>
  <si>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</si>
  <si>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</si>
  <si>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</si>
  <si>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</si>
  <si>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</si>
  <si>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</si>
  <si>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</si>
  <si>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</si>
  <si>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</si>
  <si>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</si>
  <si>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</si>
  <si>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</si>
  <si>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</si>
  <si>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</si>
  <si>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</si>
  <si>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</si>
  <si>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</si>
  <si>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</si>
  <si>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</si>
  <si>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</si>
  <si>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</si>
  <si>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</si>
  <si>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</si>
  <si>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</si>
  <si>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</si>
  <si>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</si>
  <si>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</si>
  <si>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</si>
  <si>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</si>
  <si>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</si>
  <si>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</si>
  <si>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</si>
  <si>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</si>
  <si>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</si>
  <si>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</si>
  <si>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</si>
  <si>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</si>
  <si>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</si>
  <si>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</si>
  <si>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</si>
  <si>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</si>
  <si>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</si>
  <si>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</si>
  <si>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</si>
  <si>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</si>
  <si>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</si>
  <si>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</si>
  <si>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</si>
  <si>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</si>
  <si>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</si>
  <si>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</si>
  <si>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</si>
  <si>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</si>
  <si>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</si>
  <si>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</si>
  <si>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</si>
  <si>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</si>
  <si>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</si>
  <si>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</si>
  <si>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</si>
  <si>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</si>
  <si>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</si>
  <si>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</si>
  <si>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</si>
  <si>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</si>
  <si>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</si>
  <si>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</si>
  <si>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</si>
  <si>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</si>
  <si>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</si>
  <si>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</si>
  <si>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</si>
  <si>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</si>
  <si>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</si>
  <si>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</si>
  <si>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</si>
  <si>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</si>
  <si>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</si>
  <si>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</si>
  <si>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</si>
  <si>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</si>
  <si>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</si>
  <si>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</si>
  <si>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</si>
  <si>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</si>
  <si>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</si>
  <si>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</si>
  <si>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</si>
  <si>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</si>
  <si>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</si>
  <si>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</si>
  <si>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</si>
  <si>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</si>
  <si>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</si>
  <si>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</si>
  <si>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</si>
  <si>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</si>
  <si>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</si>
  <si>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</si>
  <si>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</si>
  <si>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</si>
  <si>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</si>
  <si>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</si>
  <si>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</si>
  <si>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</si>
  <si>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</si>
  <si>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</si>
  <si>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</si>
  <si>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</si>
  <si>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</si>
  <si>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</si>
  <si>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</si>
  <si>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</si>
  <si>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</si>
  <si>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</si>
  <si>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</si>
  <si>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</si>
  <si>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</si>
  <si>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</si>
  <si>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</si>
  <si>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</si>
  <si>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</si>
  <si>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</si>
  <si>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</si>
  <si>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</si>
  <si>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</si>
  <si>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</si>
  <si>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</si>
  <si>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</si>
  <si>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</si>
  <si>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</si>
  <si>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</si>
  <si>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</si>
  <si>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</si>
  <si>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</si>
  <si>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</si>
  <si>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</si>
  <si>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</si>
  <si>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</si>
  <si>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</si>
  <si>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</si>
  <si>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</si>
  <si>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</si>
  <si>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</si>
  <si>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</si>
  <si>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</si>
  <si>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</si>
  <si>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</si>
  <si>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</si>
  <si>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</si>
  <si>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</si>
  <si>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</si>
  <si>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</si>
  <si>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</si>
  <si>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</si>
  <si>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</si>
  <si>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</si>
  <si>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</si>
  <si>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</si>
  <si>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</si>
  <si>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</si>
  <si>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</si>
  <si>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</si>
  <si>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</si>
  <si>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</si>
  <si>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</si>
  <si>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</si>
  <si>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</si>
  <si>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</si>
  <si>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</si>
  <si>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</si>
  <si>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</si>
  <si>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</si>
  <si>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</si>
  <si>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</si>
  <si>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</si>
  <si>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</si>
  <si>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</si>
  <si>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</si>
  <si>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</si>
  <si>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</si>
  <si>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</si>
  <si>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</si>
  <si>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</si>
  <si>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</si>
  <si>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</si>
  <si>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</si>
  <si>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</si>
  <si>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</si>
  <si>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</si>
  <si>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</si>
  <si>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</si>
  <si>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</si>
  <si>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</si>
  <si>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</si>
  <si>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</si>
  <si>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</si>
  <si>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</si>
  <si>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</si>
  <si>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</si>
  <si>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</si>
  <si>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</si>
  <si>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</si>
  <si>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</si>
  <si>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</si>
  <si>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</si>
  <si>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</si>
  <si>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</si>
  <si>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</si>
  <si>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</si>
  <si>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</si>
  <si>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</si>
  <si>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</si>
  <si>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</si>
  <si>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</si>
  <si>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</si>
  <si>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</si>
  <si>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</si>
  <si>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</si>
  <si>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</si>
  <si>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</si>
  <si>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</si>
  <si>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</si>
  <si>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</si>
  <si>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</si>
  <si>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</si>
  <si>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</si>
  <si>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</si>
  <si>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</si>
  <si>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</si>
  <si>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</si>
  <si>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</si>
  <si>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</si>
  <si>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</si>
  <si>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</si>
  <si>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</si>
  <si>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</si>
  <si>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</si>
  <si>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</si>
  <si>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</si>
  <si>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</si>
  <si>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</si>
  <si>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</si>
  <si>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</si>
  <si>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</si>
  <si>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</si>
  <si>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</si>
  <si>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</si>
  <si>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</si>
  <si>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</si>
  <si>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</si>
  <si>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</si>
  <si>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</si>
  <si>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</si>
  <si>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</si>
  <si>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</si>
  <si>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</si>
  <si>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</si>
  <si>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</si>
  <si>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</si>
  <si>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</si>
  <si>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</si>
  <si>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</si>
  <si>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</si>
  <si>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</si>
  <si>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</si>
  <si>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</si>
  <si>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</si>
  <si>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</si>
  <si>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</si>
  <si>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</si>
  <si>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</si>
  <si>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</si>
  <si>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</si>
  <si>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</si>
  <si>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</si>
  <si>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</si>
  <si>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</si>
  <si>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</si>
  <si>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</si>
  <si>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</si>
  <si>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</si>
  <si>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</si>
  <si>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</si>
  <si>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</si>
  <si>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</si>
  <si>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</si>
  <si>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</si>
  <si>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</si>
  <si>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</si>
  <si>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</si>
  <si>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</si>
  <si>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</si>
  <si>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</si>
  <si>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</si>
  <si>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</si>
  <si>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</si>
  <si>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</si>
  <si>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</si>
  <si>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</si>
  <si>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</si>
  <si>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</si>
  <si>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</si>
  <si>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</si>
  <si>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</si>
  <si>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</si>
  <si>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</si>
  <si>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</si>
  <si>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</si>
  <si>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</si>
  <si>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</si>
  <si>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</si>
  <si>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</si>
  <si>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</si>
  <si>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</si>
  <si>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</si>
  <si>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</si>
  <si>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</si>
  <si>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</si>
  <si>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</si>
  <si>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</si>
  <si>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</si>
  <si>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</si>
  <si>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</si>
  <si>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</si>
  <si>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</si>
  <si>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</si>
  <si>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</si>
  <si>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</si>
  <si>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</si>
  <si>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</si>
  <si>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</si>
  <si>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</si>
  <si>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</si>
  <si>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</si>
  <si>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</si>
  <si>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</si>
  <si>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</si>
  <si>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</si>
  <si>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</si>
  <si>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</si>
  <si>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</si>
  <si>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</si>
  <si>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</si>
  <si>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</si>
  <si>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</si>
  <si>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</si>
  <si>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</si>
  <si>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</si>
  <si>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</si>
  <si>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</si>
  <si>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</si>
  <si>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</si>
  <si>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</si>
  <si>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</si>
  <si>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</si>
  <si>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</si>
  <si>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</si>
  <si>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</si>
  <si>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</si>
  <si>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</si>
  <si>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</si>
  <si>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</si>
  <si>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</si>
  <si>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</si>
  <si>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</si>
  <si>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</si>
  <si>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</si>
  <si>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</si>
  <si>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</si>
  <si>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</si>
  <si>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</si>
  <si>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</si>
  <si>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</si>
  <si>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</si>
  <si>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</si>
  <si>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</si>
  <si>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</si>
  <si>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</si>
  <si>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</si>
  <si>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</si>
  <si>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</si>
  <si>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</si>
  <si>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</si>
  <si>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</si>
  <si>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</si>
  <si>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</si>
  <si>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</si>
  <si>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</si>
  <si>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</si>
  <si>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</si>
  <si>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</si>
  <si>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</si>
  <si>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</si>
  <si>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</si>
  <si>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</si>
  <si>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</si>
  <si>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</si>
  <si>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</si>
  <si>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</si>
  <si>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</si>
  <si>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</si>
  <si>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</si>
  <si>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</si>
  <si>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</si>
  <si>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</si>
  <si>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</si>
  <si>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</si>
  <si>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</si>
  <si>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</si>
  <si>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</si>
  <si>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</si>
  <si>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</si>
  <si>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</si>
  <si>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</si>
  <si>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</si>
  <si>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</si>
  <si>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</si>
  <si>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</si>
  <si>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</si>
  <si>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</si>
  <si>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</si>
  <si>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</si>
  <si>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</si>
  <si>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</si>
  <si>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</si>
  <si>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</si>
  <si>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</si>
  <si>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</si>
  <si>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</si>
  <si>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</si>
  <si>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</si>
  <si>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</si>
  <si>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</si>
  <si>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</si>
  <si>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</si>
  <si>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</si>
  <si>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</si>
  <si>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</si>
  <si>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</si>
  <si>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</si>
  <si>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</si>
  <si>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</si>
  <si>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</si>
  <si>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</si>
  <si>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</si>
  <si>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</si>
  <si>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</si>
  <si>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</si>
  <si>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</si>
  <si>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</si>
  <si>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</si>
  <si>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</si>
  <si>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</si>
  <si>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</si>
  <si>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</si>
  <si>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</si>
  <si>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</si>
  <si>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</si>
  <si>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</si>
  <si>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</si>
  <si>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</si>
  <si>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</si>
  <si>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</si>
  <si>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</si>
  <si>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</si>
  <si>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</si>
  <si>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</si>
  <si>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</si>
  <si>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</si>
  <si>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</si>
  <si>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</si>
  <si>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</si>
  <si>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</si>
  <si>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</si>
  <si>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</si>
  <si>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</si>
  <si>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</si>
  <si>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</si>
  <si>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</si>
  <si>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</si>
  <si>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</si>
  <si>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</si>
  <si>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</si>
  <si>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</si>
  <si>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</si>
  <si>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</si>
  <si>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</si>
  <si>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</si>
  <si>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</si>
  <si>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</si>
  <si>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</si>
  <si>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</si>
  <si>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</si>
  <si>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</si>
  <si>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</si>
  <si>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</si>
  <si>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</si>
  <si>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</si>
  <si>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</si>
  <si>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</si>
  <si>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</si>
  <si>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</si>
  <si>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</si>
  <si>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</si>
  <si>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</si>
  <si>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</si>
  <si>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</si>
  <si>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</si>
  <si>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</si>
  <si>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</si>
  <si>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</si>
  <si>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</si>
  <si>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</si>
  <si>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</si>
  <si>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</si>
  <si>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</si>
  <si>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</si>
  <si>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</si>
  <si>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</si>
  <si>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</si>
  <si>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</si>
  <si>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</si>
  <si>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</si>
  <si>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</si>
  <si>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</si>
  <si>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</si>
  <si>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</si>
  <si>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</si>
  <si>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</si>
  <si>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</si>
  <si>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</si>
  <si>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</si>
  <si>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</si>
  <si>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</si>
  <si>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</si>
  <si>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</si>
  <si>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</si>
  <si>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</si>
  <si>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</si>
  <si>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</si>
  <si>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</si>
  <si>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</si>
  <si>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</si>
  <si>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</si>
  <si>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</si>
  <si>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</si>
  <si>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</si>
  <si>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</si>
  <si>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</si>
  <si>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</si>
  <si>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</si>
  <si>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</si>
  <si>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</si>
  <si>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</si>
  <si>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</si>
  <si>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</si>
  <si>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</si>
  <si>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</si>
  <si>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</si>
  <si>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</si>
  <si>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</si>
  <si>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</si>
  <si>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</si>
  <si>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</si>
  <si>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</si>
  <si>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</si>
  <si>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</si>
  <si>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</si>
  <si>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</si>
  <si>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</si>
  <si>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</si>
  <si>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</si>
  <si>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</si>
  <si>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</si>
  <si>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</si>
  <si>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</si>
  <si>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</si>
  <si>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</si>
  <si>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</si>
  <si>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</si>
  <si>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</si>
  <si>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</si>
  <si>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</si>
  <si>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</si>
  <si>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</si>
  <si>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</si>
  <si>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</si>
  <si>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</si>
  <si>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</si>
  <si>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</si>
  <si>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</si>
  <si>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</si>
  <si>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</si>
  <si>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</si>
  <si>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</si>
  <si>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</si>
  <si>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</si>
  <si>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</si>
  <si>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</si>
  <si>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</si>
  <si>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</si>
  <si>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</si>
  <si>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</si>
  <si>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</si>
  <si>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</si>
  <si>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</si>
  <si>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</si>
  <si>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</si>
  <si>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</si>
  <si>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</si>
  <si>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</si>
  <si>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</si>
  <si>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</si>
  <si>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</si>
  <si>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</si>
  <si>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</si>
  <si>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</si>
  <si>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</si>
  <si>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</si>
  <si>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</si>
  <si>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</si>
  <si>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</si>
  <si>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</si>
  <si>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</si>
  <si>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</si>
  <si>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</si>
  <si>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</si>
  <si>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</si>
  <si>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</si>
  <si>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</si>
  <si>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</si>
  <si>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</si>
  <si>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</si>
  <si>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</si>
  <si>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</si>
  <si>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</si>
  <si>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</si>
  <si>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</si>
  <si>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</si>
  <si>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</si>
  <si>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</si>
  <si>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</si>
  <si>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</si>
  <si>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</si>
  <si>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</si>
  <si>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</si>
  <si>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</si>
  <si>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</si>
  <si>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</si>
  <si>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</si>
  <si>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</si>
  <si>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</si>
  <si>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</si>
  <si>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</si>
  <si>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</si>
  <si>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</si>
  <si>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</si>
  <si>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</si>
  <si>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</si>
  <si>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</si>
  <si>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</si>
  <si>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</si>
  <si>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</si>
  <si>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</si>
  <si>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</si>
  <si>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</si>
  <si>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</si>
  <si>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</si>
  <si>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</si>
  <si>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</si>
  <si>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</si>
  <si>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</si>
  <si>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</si>
  <si>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</si>
  <si>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</si>
  <si>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</si>
  <si>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</si>
  <si>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</si>
  <si>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</si>
  <si>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</si>
  <si>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</si>
  <si>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</si>
  <si>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</si>
  <si>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</si>
  <si>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</si>
  <si>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</si>
  <si>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</si>
  <si>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</si>
  <si>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</si>
  <si>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</si>
  <si>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</si>
  <si>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</si>
  <si>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</si>
  <si>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</si>
  <si>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</si>
  <si>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</si>
  <si>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</si>
  <si>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</si>
  <si>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</si>
  <si>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</si>
  <si>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</si>
  <si>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</si>
  <si>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</si>
  <si>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</si>
  <si>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</si>
  <si>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</si>
  <si>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</si>
  <si>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</si>
  <si>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</si>
  <si>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</si>
  <si>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</si>
  <si>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</si>
  <si>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</si>
  <si>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</si>
  <si>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</si>
  <si>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</si>
  <si>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</si>
  <si>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</si>
  <si>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</si>
  <si>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</si>
  <si>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</si>
  <si>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</si>
  <si>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</si>
  <si>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</si>
  <si>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</si>
  <si>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</si>
  <si>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</si>
  <si>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</si>
  <si>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</si>
  <si>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</si>
  <si>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</si>
  <si>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</si>
  <si>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</si>
  <si>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</si>
  <si>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</si>
  <si>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</si>
  <si>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</si>
  <si>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</si>
  <si>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</si>
  <si>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</si>
  <si>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</si>
  <si>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</si>
  <si>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</si>
  <si>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</si>
  <si>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</si>
  <si>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</si>
  <si>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</si>
  <si>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</si>
  <si>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</si>
  <si>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</si>
  <si>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</si>
  <si>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</si>
  <si>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</si>
  <si>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</si>
  <si>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</si>
  <si>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</si>
  <si>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</si>
  <si>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</si>
  <si>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</si>
  <si>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</si>
  <si>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</si>
  <si>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</si>
  <si>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</si>
  <si>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</si>
  <si>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</si>
  <si>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</si>
  <si>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</si>
  <si>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</si>
  <si>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</si>
  <si>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</si>
  <si>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</si>
  <si>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</si>
  <si>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</si>
  <si>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</si>
  <si>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</si>
  <si>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</si>
  <si>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</si>
  <si>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</si>
  <si>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</si>
  <si>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</si>
  <si>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</si>
  <si>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</si>
  <si>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</si>
  <si>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</si>
  <si>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</si>
  <si>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</si>
  <si>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</si>
  <si>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</si>
  <si>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</si>
  <si>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</si>
  <si>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</si>
  <si>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</si>
  <si>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</si>
  <si>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</si>
  <si>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</si>
  <si>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</si>
  <si>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</si>
  <si>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</si>
  <si>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</si>
  <si>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</si>
  <si>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</si>
  <si>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</si>
  <si>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</si>
  <si>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</si>
  <si>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</si>
  <si>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</si>
  <si>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</si>
  <si>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</si>
  <si>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</si>
  <si>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</si>
  <si>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</si>
  <si>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</si>
  <si>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</si>
  <si>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</si>
  <si>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</si>
  <si>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</si>
  <si>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</si>
  <si>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</si>
  <si>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</si>
  <si>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</si>
  <si>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</si>
  <si>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</si>
  <si>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</si>
  <si>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</si>
  <si>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</si>
  <si>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</si>
  <si>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</si>
  <si>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</si>
  <si>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</si>
  <si>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</si>
  <si>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</si>
  <si>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</si>
  <si>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</si>
  <si>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</si>
  <si>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</si>
  <si>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</si>
  <si>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</si>
  <si>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</si>
  <si>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</si>
  <si>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</si>
  <si>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</si>
  <si>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</si>
  <si>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</si>
  <si>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</si>
  <si>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</si>
  <si>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</si>
  <si>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</si>
  <si>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</si>
  <si>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</si>
  <si>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</si>
  <si>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</si>
  <si>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</si>
  <si>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</si>
  <si>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</si>
  <si>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</si>
  <si>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</si>
  <si>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</si>
  <si>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</si>
  <si>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</si>
  <si>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</si>
  <si>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</si>
  <si>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</si>
  <si>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</si>
  <si>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</si>
  <si>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</si>
  <si>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</si>
  <si>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</si>
  <si>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</si>
  <si>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</si>
  <si>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</si>
  <si>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</si>
  <si>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</si>
  <si>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</si>
  <si>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</si>
  <si>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</si>
  <si>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</si>
  <si>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</si>
  <si>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</si>
  <si>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</si>
  <si>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</si>
  <si>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</si>
  <si>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</si>
  <si>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</si>
  <si>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</si>
  <si>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</si>
  <si>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</si>
  <si>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</si>
  <si>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</si>
  <si>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</si>
  <si>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</si>
  <si>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</si>
  <si>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</si>
  <si>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</si>
  <si>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</si>
  <si>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</si>
  <si>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</si>
  <si>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</si>
  <si>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</si>
  <si>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</si>
  <si>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</si>
  <si>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</si>
  <si>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</si>
  <si>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</si>
  <si>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</si>
  <si>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</si>
  <si>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</si>
  <si>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</si>
  <si>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</si>
  <si>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</si>
  <si>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</si>
  <si>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</si>
  <si>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</si>
  <si>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</si>
  <si>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</si>
  <si>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</si>
  <si>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</si>
  <si>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</si>
  <si>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</si>
  <si>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</si>
  <si>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</si>
  <si>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</si>
  <si>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</si>
  <si>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</si>
  <si>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</si>
  <si>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</si>
  <si>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</si>
  <si>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</si>
  <si>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</si>
  <si>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</si>
  <si>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</si>
  <si>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</si>
  <si>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</si>
  <si>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</si>
  <si>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</si>
  <si>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</si>
  <si>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</si>
  <si>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</si>
  <si>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</si>
  <si>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</si>
  <si>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</si>
  <si>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</si>
  <si>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</si>
  <si>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</si>
  <si>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</si>
  <si>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</si>
  <si>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</si>
  <si>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</si>
  <si>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</si>
  <si>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</si>
  <si>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</si>
  <si>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</si>
  <si>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</si>
  <si>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</si>
  <si>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</si>
  <si>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</si>
  <si>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</si>
  <si>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</si>
  <si>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</si>
  <si>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</si>
  <si>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</si>
  <si>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</si>
  <si>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</si>
  <si>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</si>
  <si>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</si>
  <si>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</si>
  <si>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</si>
  <si>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</si>
  <si>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</si>
  <si>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</si>
  <si>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</si>
  <si>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</si>
  <si>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</si>
  <si>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</si>
  <si>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</si>
  <si>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</si>
  <si>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</si>
  <si>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</si>
  <si>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</si>
  <si>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</si>
  <si>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</si>
  <si>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</si>
  <si>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</si>
  <si>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</si>
  <si>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</si>
  <si>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</si>
  <si>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</si>
  <si>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</si>
  <si>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</si>
  <si>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</si>
  <si>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</si>
  <si>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</si>
  <si>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</si>
  <si>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</si>
  <si>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</si>
  <si>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</si>
  <si>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</si>
  <si>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</si>
  <si>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</si>
  <si>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</si>
  <si>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</si>
  <si>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</si>
  <si>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</si>
  <si>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</si>
  <si>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</si>
  <si>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</si>
  <si>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</si>
  <si>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</si>
  <si>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</si>
  <si>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</si>
  <si>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</si>
  <si>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</si>
  <si>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</si>
  <si>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</si>
  <si>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</si>
  <si>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</si>
  <si>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</si>
  <si>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</si>
  <si>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</si>
  <si>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</si>
  <si>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</si>
  <si>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</si>
  <si>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</si>
  <si>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</si>
  <si>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</si>
  <si>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</si>
  <si>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</si>
  <si>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</si>
  <si>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</si>
  <si>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</si>
  <si>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</si>
  <si>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</si>
  <si>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</si>
  <si>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</si>
  <si>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</si>
  <si>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</si>
  <si>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</si>
  <si>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</si>
  <si>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</si>
  <si>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</si>
  <si>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</si>
  <si>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</si>
  <si>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</si>
  <si>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</si>
  <si>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</si>
  <si>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</si>
  <si>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</si>
  <si>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</si>
  <si>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</si>
  <si>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</si>
  <si>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</si>
  <si>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</si>
  <si>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</si>
  <si>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</si>
  <si>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</si>
  <si>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</si>
  <si>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</si>
  <si>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</si>
  <si>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</si>
  <si>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</si>
  <si>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</si>
  <si>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</si>
  <si>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</si>
  <si>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</si>
  <si>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</si>
  <si>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</si>
  <si>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</si>
  <si>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</si>
  <si>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</si>
  <si>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</si>
  <si>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</si>
  <si>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</si>
  <si>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</si>
  <si>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</si>
  <si>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</si>
  <si>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</si>
  <si>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</si>
  <si>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</si>
  <si>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</si>
  <si>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</si>
  <si>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</si>
  <si>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</si>
  <si>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</si>
  <si>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</si>
  <si>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</si>
  <si>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</si>
  <si>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</si>
  <si>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</si>
  <si>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</si>
  <si>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</si>
  <si>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</si>
  <si>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</si>
  <si>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</si>
  <si>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</si>
  <si>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</si>
  <si>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</si>
  <si>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</si>
  <si>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</si>
  <si>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</si>
  <si>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</si>
  <si>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</si>
  <si>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</si>
  <si>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</si>
  <si>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</si>
  <si>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</si>
  <si>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</si>
  <si>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</si>
  <si>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</si>
  <si>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</si>
  <si>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</si>
  <si>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</si>
  <si>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</si>
  <si>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</si>
  <si>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</si>
  <si>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</si>
  <si>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</si>
  <si>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</si>
  <si>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</si>
  <si>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</si>
  <si>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</si>
  <si>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</si>
  <si>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</si>
  <si>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</si>
  <si>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</si>
  <si>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</si>
  <si>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</si>
  <si>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</si>
  <si>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</si>
  <si>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</si>
  <si>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</si>
  <si>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</si>
  <si>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</si>
  <si>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</si>
  <si>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</si>
  <si>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</si>
  <si>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</si>
  <si>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</si>
  <si>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</si>
  <si>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</si>
  <si>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</si>
  <si>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</si>
  <si>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</si>
  <si>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</si>
  <si>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</si>
  <si>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</si>
  <si>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</si>
  <si>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</si>
  <si>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</si>
  <si>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</si>
  <si>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</si>
  <si>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</si>
  <si>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</si>
  <si>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</si>
  <si>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</si>
  <si>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</si>
  <si>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</si>
  <si>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</si>
  <si>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</si>
  <si>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</si>
  <si>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</si>
  <si>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</si>
  <si>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</si>
  <si>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</si>
  <si>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</si>
  <si>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</si>
  <si>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</si>
  <si>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</si>
  <si>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</si>
  <si>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</si>
  <si>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</si>
  <si>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</si>
  <si>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</si>
  <si>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</si>
  <si>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</si>
  <si>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</si>
  <si>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</si>
  <si>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</si>
  <si>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</si>
  <si>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</si>
  <si>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</si>
  <si>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</si>
  <si>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</si>
  <si>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</si>
  <si>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</si>
  <si>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</si>
  <si>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</si>
  <si>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</si>
  <si>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</si>
  <si>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</si>
  <si>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</si>
  <si>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</si>
  <si>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</si>
  <si>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</si>
  <si>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</si>
  <si>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</si>
  <si>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</si>
  <si>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</si>
  <si>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</si>
  <si>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</si>
  <si>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</si>
  <si>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</si>
  <si>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</si>
  <si>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</si>
  <si>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</si>
  <si>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</si>
  <si>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</si>
  <si>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</si>
  <si>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</si>
  <si>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</si>
  <si>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</si>
  <si>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</si>
  <si>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</si>
  <si>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</si>
  <si>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</si>
  <si>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</si>
  <si>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</si>
  <si>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</si>
  <si>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</si>
  <si>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</si>
  <si>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</si>
  <si>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</si>
  <si>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</si>
  <si>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</si>
  <si>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</si>
  <si>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</si>
  <si>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</si>
  <si>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</si>
  <si>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</si>
  <si>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</si>
  <si>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</si>
  <si>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</si>
  <si>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</si>
  <si>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</si>
  <si>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</si>
  <si>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</si>
  <si>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</si>
  <si>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</si>
  <si>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</si>
  <si>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</si>
  <si>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</si>
  <si>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</si>
  <si>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</si>
  <si>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</si>
  <si>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</si>
  <si>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</si>
  <si>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</si>
  <si>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</si>
  <si>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</si>
  <si>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</si>
  <si>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</si>
  <si>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</si>
  <si>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</si>
  <si>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</si>
  <si>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</si>
  <si>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</si>
  <si>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</si>
  <si>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</si>
  <si>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</si>
  <si>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</si>
  <si>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</si>
  <si>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</si>
  <si>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</si>
  <si>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</si>
  <si>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</si>
  <si>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</si>
  <si>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</si>
  <si>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</si>
  <si>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</si>
  <si>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</si>
  <si>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</si>
  <si>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</si>
  <si>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</si>
  <si>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</si>
  <si>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</si>
  <si>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</si>
  <si>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</si>
  <si>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</si>
  <si>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</si>
  <si>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</si>
  <si>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</si>
  <si>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</si>
  <si>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</si>
  <si>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</si>
  <si>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</si>
  <si>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</si>
  <si>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</si>
  <si>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</si>
  <si>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</si>
  <si>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</si>
  <si>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</si>
  <si>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</si>
  <si>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</si>
  <si>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</si>
  <si>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</si>
  <si>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</si>
  <si>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</si>
  <si>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</si>
  <si>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</si>
  <si>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</si>
  <si>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</si>
  <si>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</si>
  <si>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</si>
  <si>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</si>
  <si>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</si>
  <si>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</si>
  <si>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</si>
  <si>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</si>
  <si>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</si>
  <si>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</si>
  <si>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</si>
  <si>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</si>
  <si>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</si>
  <si>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</si>
  <si>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</si>
  <si>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</si>
  <si>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</si>
  <si>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</si>
  <si>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</si>
  <si>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</si>
  <si>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</si>
  <si>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</si>
  <si>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</si>
  <si>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</si>
  <si>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</si>
  <si>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</si>
  <si>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</si>
  <si>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</si>
  <si>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</si>
  <si>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</si>
  <si>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</si>
  <si>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</si>
  <si>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</si>
  <si>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</si>
  <si>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</si>
  <si>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</si>
  <si>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</si>
  <si>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</si>
  <si>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</si>
  <si>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</si>
  <si>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</si>
  <si>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</si>
  <si>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</si>
  <si>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</si>
  <si>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</si>
  <si>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</si>
  <si>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</si>
  <si>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</si>
  <si>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</si>
  <si>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</si>
  <si>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</si>
  <si>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</si>
  <si>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</si>
  <si>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</si>
  <si>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</si>
  <si>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</si>
  <si>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</si>
  <si>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</si>
  <si>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</si>
  <si>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</si>
  <si>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</si>
  <si>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</si>
  <si>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</si>
  <si>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</si>
  <si>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</si>
  <si>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</si>
  <si>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</si>
  <si>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</si>
  <si>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</si>
  <si>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</si>
  <si>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</si>
  <si>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</si>
  <si>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</si>
  <si>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</si>
  <si>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</si>
  <si>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</si>
  <si>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</si>
  <si>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</si>
  <si>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</si>
  <si>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</si>
  <si>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</si>
  <si>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</si>
  <si>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</si>
  <si>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</si>
  <si>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</si>
  <si>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</si>
  <si>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</si>
  <si>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</si>
  <si>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</si>
  <si>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</si>
  <si>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</si>
  <si>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</si>
  <si>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</si>
  <si>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</si>
  <si>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</si>
  <si>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</si>
  <si>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</si>
  <si>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</si>
  <si>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</si>
  <si>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</si>
  <si>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</si>
  <si>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</si>
  <si>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</si>
  <si>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</si>
  <si>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</si>
  <si>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</si>
  <si>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</si>
  <si>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</si>
  <si>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</si>
  <si>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</si>
  <si>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</si>
  <si>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</si>
  <si>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</si>
  <si>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</si>
  <si>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</si>
  <si>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</si>
  <si>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</si>
  <si>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</si>
  <si>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</si>
  <si>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</si>
  <si>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</si>
  <si>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</si>
  <si>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</si>
  <si>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</si>
  <si>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</si>
  <si>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</si>
  <si>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</si>
  <si>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</si>
  <si>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</si>
  <si>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</si>
  <si>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</si>
  <si>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</si>
  <si>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</si>
  <si>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</si>
  <si>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</si>
  <si>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</si>
  <si>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</si>
  <si>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</si>
  <si>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</si>
  <si>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</si>
  <si>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</si>
  <si>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</si>
  <si>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</si>
  <si>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</si>
  <si>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</si>
  <si>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</si>
  <si>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</si>
  <si>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</si>
  <si>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</si>
  <si>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</si>
  <si>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</si>
  <si>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</si>
  <si>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</si>
  <si>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</si>
  <si>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</si>
  <si>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</si>
  <si>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</si>
  <si>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</si>
  <si>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</si>
  <si>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</si>
  <si>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</si>
  <si>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</si>
  <si>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</si>
  <si>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</si>
  <si>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</si>
  <si>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</si>
  <si>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</si>
  <si>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</si>
  <si>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</si>
  <si>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</si>
  <si>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</si>
  <si>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</si>
  <si>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</si>
  <si>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</si>
  <si>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</si>
  <si>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</si>
  <si>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</si>
  <si>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</si>
  <si>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</si>
  <si>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</si>
  <si>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</si>
  <si>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</si>
  <si>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</si>
  <si>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</si>
  <si>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</si>
  <si>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</si>
  <si>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</si>
  <si>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</si>
  <si>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</si>
  <si>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</si>
  <si>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</si>
  <si>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</si>
  <si>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</si>
  <si>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</si>
  <si>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</si>
  <si>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</si>
  <si>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</si>
  <si>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</si>
  <si>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</si>
  <si>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</si>
  <si>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</si>
  <si>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</si>
  <si>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</si>
  <si>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</si>
  <si>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</si>
  <si>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</si>
  <si>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</si>
  <si>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</si>
  <si>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</si>
  <si>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</si>
  <si>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</si>
  <si>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</si>
  <si>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</si>
  <si>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</si>
  <si>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</si>
  <si>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</si>
  <si>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</si>
  <si>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</si>
  <si>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</si>
  <si>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</si>
  <si>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</si>
  <si>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</si>
  <si>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</si>
  <si>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</si>
  <si>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</si>
  <si>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</si>
  <si>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</si>
  <si>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</si>
  <si>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</si>
  <si>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</si>
  <si>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</si>
  <si>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</si>
  <si>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</si>
  <si>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</si>
  <si>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</si>
  <si>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</si>
  <si>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</si>
  <si>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</si>
  <si>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</si>
  <si>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</si>
  <si>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</si>
  <si>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</si>
  <si>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</si>
  <si>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</si>
  <si>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</si>
  <si>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</si>
  <si>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</si>
  <si>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</si>
  <si>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</si>
  <si>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</si>
  <si>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</si>
  <si>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</si>
  <si>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</si>
  <si>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</si>
  <si>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</si>
  <si>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</si>
  <si>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</si>
  <si>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</si>
  <si>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</si>
  <si>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</si>
  <si>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</si>
  <si>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</si>
  <si>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</si>
  <si>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</si>
  <si>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</si>
  <si>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</si>
  <si>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</si>
  <si>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</si>
  <si>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</si>
  <si>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</si>
  <si>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</si>
  <si>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</si>
  <si>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</si>
  <si>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</si>
  <si>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</si>
  <si>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</si>
  <si>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</si>
  <si>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</si>
  <si>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</si>
  <si>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</si>
  <si>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</si>
  <si>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</si>
  <si>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</si>
  <si>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</si>
  <si>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</si>
  <si>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</si>
  <si>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</si>
  <si>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</si>
  <si>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</si>
  <si>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</si>
  <si>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</si>
  <si>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</si>
  <si>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</si>
  <si>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</si>
  <si>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</si>
  <si>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</si>
  <si>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</si>
  <si>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</si>
  <si>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</si>
  <si>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</si>
  <si>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</si>
  <si>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</si>
  <si>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</si>
  <si>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</si>
  <si>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</si>
  <si>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</si>
  <si>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</si>
  <si>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</si>
  <si>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</si>
  <si>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</si>
  <si>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</si>
  <si>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</si>
  <si>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</si>
  <si>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</si>
  <si>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</si>
  <si>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</si>
  <si>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</si>
  <si>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</si>
  <si>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</si>
  <si>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</si>
  <si>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</si>
  <si>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</si>
  <si>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</si>
  <si>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</si>
  <si>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</si>
  <si>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</si>
  <si>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</si>
  <si>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</si>
  <si>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</si>
  <si>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</si>
  <si>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</si>
  <si>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</si>
  <si>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</si>
  <si>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</si>
  <si>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</si>
  <si>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</si>
  <si>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</si>
  <si>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</si>
  <si>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</si>
  <si>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</si>
  <si>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</si>
  <si>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</si>
  <si>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</si>
  <si>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</si>
  <si>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</si>
  <si>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</si>
  <si>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</si>
  <si>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</si>
  <si>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</si>
  <si>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</si>
  <si>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</si>
  <si>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</si>
  <si>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</si>
  <si>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</si>
  <si>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</si>
  <si>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</si>
  <si>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</si>
  <si>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</si>
  <si>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</si>
  <si>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</si>
  <si>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</si>
  <si>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</si>
  <si>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</si>
  <si>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</si>
  <si>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</si>
  <si>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</si>
  <si>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</si>
  <si>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</si>
  <si>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</si>
  <si>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</si>
  <si>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</si>
  <si>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</si>
  <si>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</si>
  <si>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</si>
  <si>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</si>
  <si>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</si>
  <si>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</si>
  <si>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</si>
  <si>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</si>
  <si>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</si>
  <si>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</si>
  <si>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</si>
  <si>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</si>
  <si>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</si>
  <si>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</si>
  <si>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</si>
  <si>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</si>
  <si>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</si>
  <si>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</si>
  <si>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</si>
  <si>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</si>
  <si>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</si>
  <si>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</si>
  <si>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</si>
  <si>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</si>
  <si>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</si>
  <si>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</si>
  <si>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</si>
  <si>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</si>
  <si>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</si>
  <si>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</si>
  <si>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</si>
  <si>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</si>
  <si>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</si>
  <si>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</si>
  <si>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</si>
  <si>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</si>
  <si>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</si>
  <si>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</si>
  <si>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</si>
  <si>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</si>
  <si>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</si>
  <si>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</si>
  <si>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</si>
  <si>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</si>
  <si>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</si>
  <si>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</si>
  <si>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</si>
  <si>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</si>
  <si>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</si>
  <si>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</si>
  <si>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</si>
  <si>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</si>
  <si>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</si>
  <si>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</si>
  <si>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</si>
  <si>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</si>
  <si>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</si>
  <si>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</si>
  <si>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</si>
  <si>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</si>
  <si>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</si>
  <si>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</si>
  <si>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</si>
  <si>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</si>
  <si>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</si>
  <si>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</si>
  <si>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</si>
  <si>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</si>
  <si>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</si>
  <si>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</si>
  <si>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</si>
  <si>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</si>
  <si>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</si>
  <si>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</si>
  <si>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</si>
  <si>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</si>
  <si>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</si>
  <si>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</si>
  <si>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</si>
  <si>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</si>
  <si>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</si>
  <si>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</si>
  <si>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</si>
  <si>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</si>
  <si>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</si>
  <si>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</si>
  <si>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</si>
  <si>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</si>
  <si>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</si>
  <si>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</si>
  <si>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</si>
  <si>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</si>
  <si>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</si>
  <si>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</si>
  <si>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</si>
  <si>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</si>
  <si>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</si>
  <si>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</si>
  <si>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</si>
  <si>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</si>
  <si>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</si>
  <si>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</si>
  <si>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</si>
  <si>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</si>
  <si>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</si>
  <si>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</si>
  <si>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</si>
  <si>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</si>
  <si>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</si>
  <si>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</si>
  <si>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</si>
  <si>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</si>
  <si>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</si>
  <si>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</si>
  <si>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</si>
  <si>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</si>
  <si>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</si>
  <si>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</si>
  <si>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</si>
  <si>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</si>
  <si>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</si>
  <si>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</si>
  <si>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</si>
  <si>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</si>
  <si>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</si>
  <si>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</si>
  <si>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</si>
  <si>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</si>
  <si>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</si>
  <si>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</si>
  <si>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</si>
  <si>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</si>
  <si>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</si>
  <si>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</si>
  <si>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</si>
  <si>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</si>
  <si>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</si>
  <si>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</si>
  <si>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</si>
  <si>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</si>
  <si>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</si>
  <si>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</si>
  <si>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</si>
  <si>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</si>
  <si>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</si>
  <si>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</si>
  <si>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</si>
  <si>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</si>
  <si>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</si>
  <si>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</si>
  <si>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</si>
  <si>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</si>
  <si>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</si>
  <si>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</si>
  <si>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</si>
  <si>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</si>
  <si>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</si>
  <si>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</si>
  <si>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</si>
  <si>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</si>
  <si>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</si>
  <si>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</si>
  <si>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</si>
  <si>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</si>
  <si>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</si>
  <si>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</si>
  <si>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</si>
  <si>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</si>
  <si>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</si>
  <si>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</si>
  <si>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</si>
  <si>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</si>
  <si>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</si>
  <si>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</si>
  <si>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</si>
  <si>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</si>
  <si>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</si>
  <si>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</si>
  <si>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</si>
  <si>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</si>
  <si>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</si>
  <si>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</si>
  <si>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</si>
  <si>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</si>
  <si>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</si>
  <si>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</si>
  <si>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</si>
  <si>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</si>
  <si>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</si>
  <si>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</si>
  <si>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</si>
  <si>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</si>
  <si>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</si>
  <si>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</si>
  <si>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</si>
  <si>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</si>
  <si>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</si>
  <si>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</si>
  <si>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</si>
  <si>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</si>
  <si>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</si>
  <si>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</si>
  <si>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</si>
  <si>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</si>
  <si>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</si>
  <si>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</si>
  <si>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</si>
  <si>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</si>
  <si>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</si>
  <si>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</si>
  <si>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</si>
  <si>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</si>
  <si>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</si>
  <si>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</si>
  <si>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</si>
  <si>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</si>
  <si>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</si>
  <si>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</si>
  <si>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</si>
  <si>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</si>
  <si>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</si>
  <si>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</si>
  <si>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</si>
  <si>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</si>
  <si>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</si>
  <si>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</si>
  <si>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</si>
  <si>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</si>
  <si>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</si>
  <si>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</si>
  <si>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</si>
  <si>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</si>
  <si>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</si>
  <si>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</si>
  <si>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</si>
  <si>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</si>
  <si>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</si>
  <si>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</si>
  <si>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</si>
  <si>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</si>
  <si>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</si>
  <si>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</si>
  <si>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</si>
  <si>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</si>
  <si>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</si>
  <si>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</si>
  <si>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</si>
  <si>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</si>
  <si>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</si>
  <si>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</si>
  <si>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</si>
  <si>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</si>
  <si>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</si>
  <si>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</si>
  <si>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</si>
  <si>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</si>
  <si>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</si>
  <si>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</si>
  <si>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</si>
  <si>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</si>
  <si>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</si>
  <si>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</si>
  <si>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</si>
  <si>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</si>
  <si>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</si>
  <si>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</si>
  <si>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</si>
  <si>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</si>
  <si>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</si>
  <si>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</si>
  <si>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</si>
  <si>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</si>
  <si>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</si>
  <si>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</si>
  <si>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</si>
  <si>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</si>
  <si>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</si>
  <si>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</si>
  <si>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</si>
  <si>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</si>
  <si>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</si>
  <si>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</si>
  <si>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</si>
  <si>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</si>
  <si>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</si>
  <si>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</si>
  <si>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</si>
  <si>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</si>
  <si>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</si>
  <si>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</si>
  <si>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</si>
  <si>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</si>
  <si>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</si>
  <si>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</si>
  <si>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</si>
  <si>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</si>
  <si>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</si>
  <si>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</si>
  <si>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</si>
  <si>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</si>
  <si>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</si>
  <si>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</si>
  <si>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</si>
  <si>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</si>
  <si>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</si>
  <si>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</si>
  <si>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</si>
  <si>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</si>
  <si>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</si>
  <si>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</si>
  <si>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</si>
  <si>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</si>
  <si>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</si>
  <si>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</si>
  <si>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</si>
  <si>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</si>
  <si>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</si>
  <si>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</si>
  <si>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</si>
  <si>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</si>
  <si>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</si>
  <si>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</si>
  <si>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</si>
  <si>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</si>
  <si>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</si>
  <si>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</si>
  <si>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</si>
  <si>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</si>
  <si>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</si>
  <si>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</si>
  <si>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</si>
  <si>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</si>
  <si>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</si>
  <si>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</si>
  <si>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</si>
  <si>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</si>
  <si>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</si>
  <si>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</si>
  <si>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</si>
  <si>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</si>
  <si>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</si>
  <si>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</si>
  <si>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</si>
  <si>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</si>
  <si>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</si>
  <si>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</si>
  <si>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</si>
  <si>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</si>
  <si>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</si>
  <si>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</si>
  <si>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</si>
  <si>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</si>
  <si>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</si>
  <si>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</si>
  <si>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</si>
  <si>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</si>
  <si>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</si>
  <si>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</si>
  <si>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</si>
  <si>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</si>
  <si>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</si>
  <si>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</si>
  <si>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</si>
  <si>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</si>
  <si>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</si>
  <si>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</si>
  <si>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</si>
  <si>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</si>
  <si>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</si>
  <si>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</si>
  <si>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</si>
  <si>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</si>
  <si>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</si>
  <si>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</si>
  <si>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</si>
  <si>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</si>
  <si>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</si>
  <si>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</si>
  <si>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</si>
  <si>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</si>
  <si>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</si>
  <si>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</si>
  <si>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</si>
  <si>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</si>
  <si>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</si>
  <si>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</si>
  <si>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</si>
  <si>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</si>
  <si>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</si>
  <si>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</si>
  <si>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</si>
  <si>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</si>
  <si>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</si>
  <si>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</si>
  <si>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</si>
  <si>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</si>
  <si>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</si>
  <si>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</si>
  <si>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</si>
  <si>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</si>
  <si>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</si>
  <si>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</si>
  <si>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</si>
  <si>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</si>
  <si>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</si>
  <si>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</si>
  <si>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</si>
  <si>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</si>
  <si>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</si>
  <si>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</si>
  <si>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</si>
  <si>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</si>
  <si>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</si>
  <si>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</si>
  <si>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</si>
  <si>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</si>
  <si>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</si>
  <si>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</si>
  <si>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</si>
  <si>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</si>
  <si>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</si>
  <si>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</si>
  <si>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</si>
  <si>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</si>
  <si>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</si>
  <si>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</si>
  <si>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</si>
  <si>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</si>
  <si>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</si>
  <si>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</si>
  <si>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</si>
  <si>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</si>
  <si>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</si>
  <si>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</si>
  <si>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</si>
  <si>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</si>
  <si>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</si>
  <si>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</si>
  <si>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</si>
  <si>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</si>
  <si>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</si>
  <si>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</si>
  <si>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</si>
  <si>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</si>
  <si>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</si>
  <si>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</si>
  <si>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</si>
  <si>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</si>
  <si>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</si>
  <si>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</si>
  <si>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</si>
  <si>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</si>
  <si>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</si>
  <si>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</si>
  <si>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</si>
  <si>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</si>
  <si>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</si>
  <si>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</si>
  <si>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</si>
  <si>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</si>
  <si>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</si>
  <si>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</si>
  <si>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</si>
  <si>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</si>
  <si>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</si>
  <si>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</si>
  <si>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</si>
  <si>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</si>
  <si>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</si>
  <si>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</si>
  <si>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</si>
  <si>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</si>
  <si>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</si>
  <si>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</si>
  <si>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</si>
  <si>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</si>
  <si>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</si>
  <si>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</si>
  <si>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</si>
  <si>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</si>
  <si>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</si>
  <si>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</si>
  <si>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</si>
  <si>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</si>
  <si>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</si>
  <si>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</si>
  <si>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</si>
  <si>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</si>
  <si>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</si>
  <si>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</si>
  <si>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</si>
  <si>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</si>
  <si>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</si>
  <si>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</si>
  <si>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</si>
  <si>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</si>
  <si>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</si>
  <si>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</si>
  <si>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</si>
  <si>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</si>
  <si>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</si>
  <si>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</si>
  <si>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</si>
  <si>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</si>
  <si>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</si>
  <si>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</si>
  <si>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</si>
  <si>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</si>
  <si>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</si>
  <si>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</si>
  <si>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</si>
  <si>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</si>
  <si>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</si>
  <si>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</si>
  <si>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</si>
  <si>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</si>
  <si>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</si>
  <si>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</si>
  <si>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</si>
  <si>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</si>
  <si>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</si>
  <si>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</si>
  <si>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</si>
  <si>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</si>
  <si>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</si>
  <si>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</si>
  <si>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</si>
  <si>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</si>
  <si>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</si>
  <si>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</si>
  <si>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</si>
  <si>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</si>
  <si>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</si>
  <si>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</si>
  <si>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</si>
  <si>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</si>
  <si>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</si>
  <si>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</si>
  <si>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</si>
  <si>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</si>
  <si>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</si>
  <si>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</si>
  <si>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</si>
  <si>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</si>
  <si>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</si>
  <si>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</si>
  <si>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</si>
  <si>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</si>
  <si>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</si>
  <si>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</si>
  <si>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</si>
  <si>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</si>
  <si>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</si>
  <si>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</si>
  <si>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</si>
  <si>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</si>
  <si>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</si>
  <si>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</si>
  <si>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</si>
  <si>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</si>
  <si>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</si>
  <si>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</si>
  <si>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</si>
  <si>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</si>
  <si>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</si>
  <si>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</si>
  <si>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</si>
  <si>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</si>
  <si>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</si>
  <si>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</si>
  <si>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</si>
  <si>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</si>
  <si>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</si>
  <si>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</si>
  <si>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</si>
  <si>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</si>
  <si>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</si>
  <si>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</si>
  <si>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</si>
  <si>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</si>
  <si>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</si>
  <si>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</si>
  <si>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</si>
  <si>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</si>
  <si>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</si>
  <si>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</si>
  <si>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</si>
  <si>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</si>
  <si>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</si>
  <si>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</si>
  <si>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</si>
  <si>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</si>
  <si>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</si>
  <si>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</si>
  <si>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</si>
  <si>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</si>
  <si>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</si>
  <si>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</si>
  <si>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</si>
  <si>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</si>
  <si>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</si>
  <si>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</si>
  <si>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</si>
  <si>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</si>
  <si>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</si>
  <si>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</si>
  <si>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</si>
  <si>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</si>
  <si>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</si>
  <si>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</si>
  <si>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</si>
  <si>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</si>
  <si>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</si>
  <si>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</si>
  <si>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</si>
  <si>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</si>
  <si>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</si>
  <si>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</si>
  <si>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</si>
  <si>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</si>
  <si>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</si>
  <si>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</si>
  <si>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</si>
  <si>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</si>
  <si>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</si>
  <si>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</si>
  <si>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</si>
  <si>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</si>
  <si>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</si>
  <si>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</si>
  <si>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</si>
  <si>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</si>
  <si>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</si>
  <si>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</si>
  <si>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</si>
  <si>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</si>
  <si>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</si>
  <si>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</si>
  <si>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</si>
  <si>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</si>
  <si>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</si>
  <si>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</si>
  <si>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</si>
  <si>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</si>
  <si>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</si>
  <si>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</si>
  <si>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</si>
  <si>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</si>
  <si>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</si>
  <si>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</si>
  <si>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</si>
  <si>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</si>
  <si>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</si>
  <si>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</si>
  <si>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</si>
  <si>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</si>
  <si>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</si>
  <si>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</si>
  <si>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</si>
  <si>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</si>
  <si>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</si>
  <si>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</si>
  <si>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</si>
  <si>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</si>
  <si>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</si>
  <si>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</si>
  <si>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</si>
  <si>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</si>
  <si>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</si>
  <si>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</si>
  <si>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</si>
  <si>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</si>
  <si>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</si>
  <si>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</si>
  <si>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</si>
  <si>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</si>
  <si>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</si>
  <si>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</si>
  <si>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</si>
  <si>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</si>
  <si>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</si>
  <si>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</si>
  <si>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</si>
  <si>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</si>
  <si>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</si>
  <si>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</si>
  <si>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</si>
  <si>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</si>
  <si>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</si>
  <si>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</si>
  <si>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</si>
  <si>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</si>
  <si>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</si>
  <si>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</si>
  <si>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</si>
  <si>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</si>
  <si>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</si>
  <si>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</si>
  <si>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</si>
  <si>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</si>
  <si>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</si>
  <si>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</si>
  <si>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</si>
  <si>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</si>
  <si>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</si>
  <si>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</si>
  <si>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</si>
  <si>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</si>
  <si>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</si>
  <si>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</si>
  <si>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</si>
  <si>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</si>
  <si>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</si>
  <si>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</si>
  <si>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</si>
  <si>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</si>
  <si>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</si>
  <si>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</si>
  <si>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</si>
  <si>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</si>
  <si>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</si>
  <si>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</si>
  <si>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</si>
  <si>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</si>
  <si>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</si>
  <si>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</si>
  <si>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</si>
  <si>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</si>
  <si>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</si>
  <si>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</si>
  <si>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</si>
  <si>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</si>
  <si>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</si>
  <si>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</si>
  <si>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</si>
  <si>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</si>
  <si>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</si>
  <si>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</si>
  <si>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</si>
  <si>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</si>
  <si>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</si>
  <si>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</si>
  <si>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</si>
  <si>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</si>
  <si>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</si>
  <si>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</si>
  <si>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</si>
  <si>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</si>
  <si>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</si>
  <si>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</si>
  <si>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</si>
  <si>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</si>
  <si>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</si>
  <si>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</si>
  <si>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</si>
  <si>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</si>
  <si>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</si>
  <si>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</si>
  <si>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</si>
  <si>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</si>
  <si>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</si>
  <si>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</si>
  <si>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</si>
  <si>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</si>
  <si>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</si>
  <si>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</si>
  <si>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</si>
  <si>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</si>
  <si>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</si>
  <si>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</si>
  <si>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</si>
  <si>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</si>
  <si>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</si>
  <si>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</si>
  <si>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</si>
  <si>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</si>
  <si>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</si>
  <si>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</si>
  <si>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</si>
  <si>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</si>
  <si>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</si>
  <si>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</si>
  <si>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</si>
  <si>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</si>
  <si>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</si>
  <si>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</si>
  <si>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</si>
  <si>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</si>
  <si>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</si>
  <si>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</si>
  <si>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</si>
  <si>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</si>
  <si>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</si>
  <si>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</si>
  <si>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</si>
  <si>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</si>
  <si>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</si>
  <si>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</si>
  <si>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</si>
  <si>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</si>
  <si>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</si>
  <si>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</si>
  <si>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</si>
  <si>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</si>
  <si>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</si>
  <si>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</si>
  <si>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</si>
  <si>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</si>
  <si>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</si>
  <si>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</si>
  <si>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</si>
  <si>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</si>
  <si>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</si>
  <si>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</si>
  <si>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</si>
  <si>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</si>
  <si>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</si>
  <si>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</si>
  <si>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</si>
  <si>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</si>
  <si>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</si>
  <si>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</si>
  <si>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</si>
  <si>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</si>
  <si>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</si>
  <si>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</si>
  <si>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</si>
  <si>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</si>
  <si>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</si>
  <si>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</si>
  <si>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</si>
  <si>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</si>
  <si>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</si>
  <si>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</si>
  <si>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</si>
  <si>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</si>
  <si>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</si>
  <si>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</si>
  <si>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</si>
  <si>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</si>
  <si>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</si>
  <si>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</si>
  <si>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</si>
  <si>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</si>
  <si>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</si>
  <si>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</si>
  <si>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</si>
  <si>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</si>
  <si>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</si>
  <si>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</si>
  <si>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</si>
  <si>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</si>
  <si>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</si>
  <si>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</si>
  <si>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</si>
  <si>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</si>
  <si>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</si>
  <si>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</si>
  <si>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</si>
  <si>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</si>
  <si>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</si>
  <si>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</si>
  <si>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</si>
  <si>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</si>
  <si>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</si>
  <si>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</si>
  <si>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</si>
  <si>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</si>
  <si>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</si>
  <si>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</si>
  <si>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</si>
  <si>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</si>
  <si>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</si>
  <si>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</si>
  <si>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</si>
  <si>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</si>
  <si>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</si>
  <si>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</si>
  <si>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</si>
  <si>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</si>
  <si>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</si>
  <si>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</si>
  <si>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</si>
  <si>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</si>
  <si>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</si>
  <si>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</si>
  <si>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</si>
  <si>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</si>
  <si>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</si>
  <si>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</si>
  <si>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</si>
  <si>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</si>
  <si>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</si>
  <si>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</si>
  <si>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</si>
  <si>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</si>
  <si>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</si>
  <si>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</si>
  <si>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</si>
  <si>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</si>
  <si>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</si>
  <si>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</si>
  <si>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</si>
  <si>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</si>
  <si>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</si>
  <si>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</si>
  <si>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</si>
  <si>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</si>
  <si>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</si>
  <si>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</si>
  <si>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</si>
  <si>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</si>
  <si>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</si>
  <si>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</si>
  <si>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</si>
  <si>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</si>
  <si>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</si>
  <si>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</si>
  <si>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</si>
  <si>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</si>
  <si>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</si>
  <si>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</si>
  <si>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</si>
  <si>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</si>
  <si>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</si>
  <si>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</si>
  <si>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</si>
  <si>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</si>
  <si>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</si>
  <si>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</si>
  <si>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</si>
  <si>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</si>
  <si>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</si>
  <si>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</si>
  <si>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</si>
  <si>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</si>
  <si>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</si>
  <si>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</si>
  <si>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</si>
  <si>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</si>
  <si>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</si>
  <si>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</si>
  <si>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</si>
  <si>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</si>
  <si>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</si>
  <si>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</si>
  <si>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</si>
  <si>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</si>
  <si>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</si>
  <si>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</si>
  <si>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</si>
  <si>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</si>
  <si>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</si>
  <si>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</si>
  <si>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</si>
  <si>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</si>
  <si>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</si>
  <si>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</si>
  <si>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</si>
  <si>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</si>
  <si>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</si>
  <si>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</si>
  <si>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</si>
  <si>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</si>
  <si>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</si>
  <si>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</si>
  <si>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</si>
  <si>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</si>
  <si>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</si>
  <si>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</si>
  <si>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</si>
  <si>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</si>
  <si>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</si>
  <si>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</si>
  <si>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</si>
  <si>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</si>
  <si>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</si>
  <si>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</si>
  <si>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</si>
  <si>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</si>
  <si>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</si>
  <si>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</si>
  <si>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</si>
  <si>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</si>
  <si>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</si>
  <si>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</si>
  <si>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</si>
  <si>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</si>
  <si>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</si>
  <si>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</si>
  <si>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</si>
  <si>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</si>
  <si>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</si>
  <si>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</si>
  <si>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</si>
  <si>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</si>
  <si>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</si>
  <si>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</si>
  <si>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</si>
  <si>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</si>
  <si>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</si>
  <si>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</si>
  <si>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</si>
  <si>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</si>
  <si>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</si>
  <si>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</si>
  <si>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</si>
  <si>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</si>
  <si>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</si>
  <si>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</si>
  <si>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</si>
  <si>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</si>
  <si>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</si>
  <si>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</si>
  <si>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</si>
  <si>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</si>
  <si>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</si>
  <si>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</si>
  <si>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</si>
  <si>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</si>
  <si>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</si>
  <si>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</si>
  <si>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</si>
  <si>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</si>
  <si>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</si>
  <si>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</si>
  <si>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</si>
  <si>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</si>
  <si>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</si>
  <si>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</si>
  <si>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</si>
  <si>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</si>
  <si>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</si>
  <si>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</si>
  <si>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</si>
  <si>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</si>
  <si>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</si>
  <si>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</si>
  <si>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</si>
  <si>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</si>
  <si>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</si>
  <si>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</si>
  <si>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</si>
  <si>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</si>
  <si>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</si>
  <si>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</si>
  <si>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</si>
  <si>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</si>
  <si>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</si>
  <si>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</si>
  <si>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</si>
  <si>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</si>
  <si>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</si>
  <si>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</si>
  <si>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</si>
  <si>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</si>
  <si>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</si>
  <si>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</si>
  <si>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</si>
  <si>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</si>
  <si>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</si>
  <si>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</si>
  <si>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</si>
  <si>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</si>
  <si>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</si>
  <si>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</si>
  <si>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</si>
  <si>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</si>
  <si>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</si>
  <si>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</si>
  <si>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</si>
  <si>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</si>
  <si>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</si>
  <si>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</si>
  <si>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</si>
  <si>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</si>
  <si>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</si>
  <si>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</si>
  <si>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</si>
  <si>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</si>
  <si>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</si>
  <si>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</si>
  <si>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</si>
  <si>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</si>
  <si>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</si>
  <si>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</si>
  <si>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</si>
  <si>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</si>
  <si>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</si>
  <si>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</si>
  <si>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</si>
  <si>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</si>
  <si>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</si>
  <si>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</si>
  <si>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</si>
  <si>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</si>
  <si>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</si>
  <si>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</si>
  <si>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</si>
  <si>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</si>
  <si>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</si>
  <si>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</si>
  <si>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</si>
  <si>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</si>
  <si>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</si>
  <si>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</si>
  <si>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</si>
  <si>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</si>
  <si>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</si>
  <si>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</si>
  <si>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</si>
  <si>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</si>
  <si>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</si>
  <si>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</si>
  <si>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</si>
  <si>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</si>
  <si>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</si>
  <si>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</si>
  <si>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</si>
  <si>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</si>
  <si>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</si>
  <si>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</si>
  <si>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</si>
  <si>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</si>
  <si>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</si>
  <si>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</si>
  <si>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</si>
  <si>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</si>
  <si>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</si>
  <si>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</si>
  <si>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</si>
  <si>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</si>
  <si>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</si>
  <si>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</si>
  <si>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</si>
  <si>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</si>
  <si>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</si>
  <si>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</si>
  <si>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</si>
  <si>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</si>
  <si>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</si>
  <si>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</si>
  <si>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</si>
  <si>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</si>
  <si>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</si>
  <si>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</si>
  <si>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</si>
  <si>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</si>
  <si>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</si>
  <si>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</si>
  <si>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</si>
  <si>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</si>
  <si>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</si>
  <si>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</si>
  <si>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</si>
  <si>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</si>
  <si>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</si>
  <si>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</si>
  <si>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</si>
  <si>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</si>
  <si>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</si>
  <si>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</si>
  <si>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</si>
  <si>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</si>
  <si>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</si>
  <si>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</si>
  <si>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</si>
  <si>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</si>
  <si>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</si>
  <si>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</si>
  <si>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</si>
  <si>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</si>
  <si>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</si>
  <si>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</si>
  <si>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</si>
  <si>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</si>
  <si>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</si>
  <si>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</si>
  <si>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</si>
  <si>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</si>
  <si>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</si>
  <si>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</si>
  <si>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</si>
  <si>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</si>
  <si>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</si>
  <si>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</si>
  <si>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</si>
  <si>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</si>
  <si>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</si>
  <si>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</si>
  <si>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</si>
  <si>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</si>
  <si>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</si>
  <si>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</si>
  <si>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</si>
  <si>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</si>
  <si>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</si>
  <si>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</si>
  <si>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</si>
  <si>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</si>
  <si>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</si>
  <si>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</si>
  <si>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</si>
  <si>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</si>
  <si>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</si>
  <si>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</si>
  <si>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</si>
  <si>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</si>
  <si>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</si>
  <si>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</si>
  <si>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</si>
  <si>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</si>
  <si>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</si>
  <si>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</si>
  <si>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</si>
  <si>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</si>
  <si>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</si>
  <si>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</si>
  <si>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</si>
  <si>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</si>
  <si>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</si>
  <si>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</si>
  <si>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</si>
  <si>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</si>
  <si>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</si>
  <si>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</si>
  <si>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</si>
  <si>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</si>
  <si>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</si>
  <si>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</si>
  <si>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</si>
  <si>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</si>
  <si>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</si>
  <si>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</si>
  <si>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</si>
  <si>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</si>
  <si>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</si>
  <si>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</si>
  <si>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</si>
  <si>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</si>
  <si>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</si>
  <si>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</si>
  <si>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</si>
  <si>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</si>
  <si>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</si>
  <si>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</si>
  <si>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</si>
  <si>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</si>
  <si>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</si>
  <si>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</si>
  <si>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</si>
  <si>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</si>
  <si>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</si>
  <si>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</si>
  <si>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</si>
  <si>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</si>
  <si>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</si>
  <si>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</si>
  <si>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</si>
  <si>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</si>
  <si>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</si>
  <si>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</si>
  <si>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</si>
  <si>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</si>
  <si>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</si>
  <si>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</si>
  <si>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</si>
  <si>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</si>
  <si>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</si>
  <si>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</si>
  <si>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</si>
  <si>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</si>
  <si>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</si>
  <si>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</si>
  <si>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</si>
  <si>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</si>
  <si>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</si>
  <si>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</si>
  <si>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</si>
  <si>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</si>
  <si>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</si>
  <si>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</si>
  <si>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</si>
  <si>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</si>
  <si>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</si>
  <si>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</si>
  <si>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</si>
  <si>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</si>
  <si>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</si>
  <si>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</si>
  <si>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</si>
  <si>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</si>
  <si>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</si>
  <si>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</si>
  <si>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</si>
  <si>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</si>
  <si>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</si>
  <si>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</si>
  <si>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</si>
  <si>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</si>
  <si>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</si>
  <si>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</si>
  <si>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</si>
  <si>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</si>
  <si>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</si>
  <si>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</si>
  <si>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</si>
  <si>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</si>
  <si>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</si>
  <si>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</si>
  <si>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</si>
  <si>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</si>
  <si>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</si>
  <si>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</si>
  <si>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</si>
  <si>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</si>
  <si>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</si>
  <si>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</si>
  <si>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</si>
  <si>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</si>
  <si>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</si>
  <si>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</si>
  <si>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</si>
  <si>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</si>
  <si>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</si>
  <si>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</si>
  <si>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</si>
  <si>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</si>
  <si>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</si>
  <si>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</si>
  <si>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</si>
  <si>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</si>
  <si>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</si>
  <si>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</si>
  <si>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</si>
  <si>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</si>
  <si>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</si>
  <si>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</si>
  <si>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</si>
  <si>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</si>
  <si>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</si>
  <si>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</si>
  <si>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</si>
  <si>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</si>
  <si>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</si>
  <si>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</si>
  <si>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</si>
  <si>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</si>
  <si>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</si>
  <si>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</si>
  <si>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</si>
  <si>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</si>
  <si>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</si>
  <si>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</si>
  <si>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</si>
  <si>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</si>
  <si>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</si>
  <si>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</si>
  <si>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</si>
  <si>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</si>
  <si>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</si>
  <si>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</si>
  <si>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</si>
  <si>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</si>
  <si>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</si>
  <si>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</si>
  <si>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</si>
  <si>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</si>
  <si>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</si>
  <si>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</si>
  <si>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</si>
  <si>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</si>
  <si>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</si>
  <si>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</si>
  <si>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</si>
  <si>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</si>
  <si>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</si>
  <si>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</si>
  <si>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</si>
  <si>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</si>
  <si>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</si>
  <si>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</si>
  <si>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</si>
  <si>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</si>
  <si>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</si>
  <si>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</si>
  <si>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</si>
  <si>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</si>
  <si>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</si>
  <si>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</si>
  <si>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</si>
  <si>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</si>
  <si>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</si>
  <si>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</si>
  <si>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</si>
  <si>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</si>
  <si>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</si>
  <si>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</si>
  <si>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</si>
  <si>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</si>
  <si>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</si>
  <si>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</si>
  <si>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</si>
  <si>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</si>
  <si>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</si>
  <si>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</si>
  <si>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</si>
  <si>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</si>
  <si>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</si>
  <si>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</si>
  <si>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</si>
  <si>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</si>
  <si>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</si>
  <si>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</si>
  <si>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</si>
  <si>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</si>
  <si>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</si>
  <si>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</si>
  <si>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</si>
  <si>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</si>
  <si>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</si>
  <si>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</si>
  <si>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</si>
  <si>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</si>
  <si>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</si>
  <si>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</si>
  <si>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</si>
  <si>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</si>
  <si>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</si>
  <si>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</si>
  <si>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</si>
  <si>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</si>
  <si>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</si>
  <si>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</si>
  <si>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</si>
  <si>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</si>
  <si>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</si>
  <si>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</si>
  <si>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</si>
  <si>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</si>
  <si>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</si>
  <si>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</si>
  <si>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</si>
  <si>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</si>
  <si>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</si>
  <si>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</si>
  <si>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</si>
  <si>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</si>
  <si>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</si>
  <si>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</si>
  <si>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</si>
  <si>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</si>
  <si>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</si>
  <si>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</si>
  <si>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</si>
  <si>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</si>
  <si>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</si>
  <si>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</si>
  <si>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</si>
  <si>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</si>
  <si>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</si>
  <si>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</si>
  <si>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</si>
  <si>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</si>
  <si>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</si>
  <si>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</si>
  <si>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</si>
  <si>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</si>
  <si>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</si>
  <si>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</si>
  <si>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</si>
  <si>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</si>
  <si>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</si>
  <si>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</si>
  <si>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</si>
  <si>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</si>
  <si>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</si>
  <si>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</si>
  <si>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</si>
  <si>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</si>
  <si>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</si>
  <si>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</si>
  <si>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</si>
  <si>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</si>
  <si>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</si>
  <si>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</si>
  <si>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</si>
  <si>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</si>
  <si>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</si>
  <si>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</si>
  <si>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</si>
  <si>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</si>
  <si>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</si>
  <si>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</si>
  <si>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</si>
  <si>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</si>
  <si>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</si>
  <si>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</si>
  <si>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</si>
  <si>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</si>
  <si>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</si>
  <si>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</si>
  <si>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</si>
  <si>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</si>
  <si>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</si>
  <si>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</si>
  <si>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</si>
  <si>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</si>
  <si>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</si>
  <si>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</si>
  <si>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</si>
  <si>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</si>
  <si>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</si>
  <si>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</si>
  <si>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</si>
  <si>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</si>
  <si>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</si>
  <si>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</si>
  <si>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</si>
  <si>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</si>
  <si>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</si>
  <si>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</si>
  <si>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</si>
  <si>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</si>
  <si>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</si>
  <si>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</si>
  <si>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</si>
  <si>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</si>
  <si>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</si>
  <si>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</si>
  <si>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</si>
  <si>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</si>
  <si>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</si>
  <si>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</si>
  <si>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</si>
  <si>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</si>
  <si>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</si>
  <si>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</si>
  <si>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</si>
  <si>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</si>
  <si>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</si>
  <si>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</si>
  <si>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</si>
  <si>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</si>
  <si>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</si>
  <si>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</si>
  <si>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</si>
  <si>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</si>
  <si>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</si>
  <si>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</si>
  <si>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</si>
  <si>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</si>
  <si>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</si>
  <si>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</si>
  <si>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</si>
  <si>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</si>
  <si>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</si>
  <si>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</si>
  <si>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</si>
  <si>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</si>
  <si>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</si>
  <si>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</si>
  <si>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</si>
  <si>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</si>
  <si>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</si>
  <si>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</si>
  <si>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</si>
  <si>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</si>
  <si>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</si>
  <si>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</si>
  <si>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</si>
  <si>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</si>
  <si>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</si>
  <si>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</si>
  <si>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</si>
  <si>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</si>
  <si>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</si>
  <si>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</si>
  <si>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</si>
  <si>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</si>
  <si>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</si>
  <si>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</si>
  <si>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</si>
  <si>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</si>
  <si>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</si>
  <si>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</si>
  <si>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</si>
  <si>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</si>
  <si>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</si>
  <si>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</si>
  <si>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</si>
  <si>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</si>
  <si>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</si>
  <si>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</si>
  <si>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</si>
  <si>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</si>
  <si>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</si>
  <si>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</si>
  <si>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</si>
  <si>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</si>
  <si>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</si>
  <si>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</si>
  <si>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</si>
  <si>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</si>
  <si>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</si>
  <si>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</si>
  <si>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</si>
  <si>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</si>
  <si>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</si>
  <si>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</si>
  <si>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</si>
  <si>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</si>
  <si>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</si>
  <si>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</si>
  <si>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</si>
  <si>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</si>
  <si>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</si>
  <si>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</si>
  <si>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</si>
  <si>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</si>
  <si>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</si>
  <si>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</si>
  <si>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</si>
  <si>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</si>
  <si>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</si>
  <si>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</si>
  <si>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</si>
  <si>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</si>
  <si>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</si>
  <si>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</si>
  <si>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</si>
  <si>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</si>
  <si>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</si>
  <si>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</si>
  <si>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</si>
  <si>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</si>
  <si>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</si>
  <si>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</si>
  <si>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</si>
  <si>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</si>
  <si>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</si>
  <si>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</si>
  <si>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</si>
  <si>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</si>
  <si>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</si>
  <si>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</si>
  <si>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</si>
  <si>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</si>
  <si>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</si>
  <si>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</si>
  <si>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</si>
  <si>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</si>
  <si>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</si>
  <si>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</si>
  <si>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</si>
  <si>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</si>
  <si>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</si>
  <si>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</si>
  <si>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</si>
  <si>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</si>
  <si>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</si>
  <si>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</si>
  <si>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</si>
  <si>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</si>
  <si>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</si>
  <si>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</si>
  <si>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</si>
  <si>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</si>
  <si>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</si>
  <si>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</si>
  <si>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</si>
  <si>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</si>
  <si>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</si>
  <si>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</si>
  <si>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</si>
  <si>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</si>
  <si>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</si>
  <si>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</si>
  <si>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</si>
  <si>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</si>
  <si>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</si>
  <si>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</si>
  <si>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</si>
  <si>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</si>
  <si>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</si>
  <si>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</si>
  <si>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</si>
  <si>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</si>
  <si>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</si>
  <si>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</si>
  <si>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</si>
  <si>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</si>
  <si>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</si>
  <si>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</si>
  <si>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</si>
  <si>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</si>
  <si>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</si>
  <si>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</si>
  <si>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</si>
  <si>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</si>
  <si>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</si>
  <si>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</si>
  <si>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</si>
  <si>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</si>
  <si>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</si>
  <si>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</si>
  <si>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</si>
  <si>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</si>
  <si>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</si>
  <si>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</si>
  <si>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</si>
  <si>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</si>
  <si>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</si>
  <si>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</si>
  <si>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</si>
  <si>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</si>
  <si>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</si>
  <si>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</si>
  <si>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</si>
  <si>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</si>
  <si>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</si>
  <si>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</si>
  <si>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</si>
  <si>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</si>
  <si>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</si>
  <si>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</si>
  <si>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</si>
  <si>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</si>
  <si>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</si>
  <si>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</si>
  <si>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</si>
  <si>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</si>
  <si>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</si>
  <si>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</si>
  <si>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</si>
  <si>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</si>
  <si>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</si>
  <si>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</si>
  <si>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</si>
  <si>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</si>
  <si>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</si>
  <si>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</si>
  <si>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</si>
  <si>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</si>
  <si>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</si>
  <si>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</si>
  <si>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</si>
  <si>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</si>
  <si>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</si>
  <si>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</si>
  <si>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</si>
  <si>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</si>
  <si>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</si>
  <si>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</si>
  <si>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</si>
  <si>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</si>
  <si>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</si>
  <si>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</si>
  <si>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</si>
  <si>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</si>
  <si>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</si>
  <si>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</si>
  <si>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</si>
  <si>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</si>
  <si>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</si>
  <si>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</si>
  <si>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</si>
  <si>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</si>
  <si>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</si>
  <si>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</si>
  <si>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</si>
  <si>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</si>
  <si>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</si>
  <si>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</si>
  <si>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</si>
  <si>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</si>
  <si>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</si>
  <si>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</si>
  <si>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</si>
  <si>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</si>
  <si>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</si>
  <si>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</si>
  <si>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</si>
  <si>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</si>
  <si>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</si>
  <si>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</si>
  <si>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</si>
  <si>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</si>
  <si>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</si>
  <si>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</si>
  <si>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</si>
  <si>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</si>
  <si>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</si>
  <si>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</si>
  <si>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</si>
  <si>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</si>
  <si>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</si>
  <si>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</si>
  <si>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</si>
  <si>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</si>
  <si>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</si>
  <si>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</si>
  <si>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</si>
  <si>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</si>
  <si>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</si>
  <si>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</si>
  <si>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</si>
  <si>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</si>
  <si>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</si>
  <si>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</si>
  <si>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</si>
  <si>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</si>
  <si>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</si>
  <si>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</si>
  <si>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</si>
  <si>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</si>
  <si>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</si>
  <si>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</si>
  <si>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</si>
  <si>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</si>
  <si>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</si>
  <si>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</si>
  <si>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</si>
  <si>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</si>
  <si>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</si>
  <si>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</si>
  <si>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</si>
  <si>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</si>
  <si>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</si>
  <si>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</si>
  <si>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</si>
  <si>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</si>
  <si>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</si>
  <si>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</si>
  <si>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</si>
  <si>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</si>
  <si>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</si>
  <si>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</si>
  <si>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</si>
  <si>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</si>
  <si>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</si>
  <si>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</si>
  <si>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</si>
  <si>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</si>
  <si>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</si>
  <si>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</si>
  <si>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</si>
  <si>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</si>
  <si>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</si>
  <si>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</si>
  <si>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</si>
  <si>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</si>
  <si>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</si>
  <si>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</si>
  <si>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</si>
  <si>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</si>
  <si>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</si>
  <si>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</si>
  <si>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</si>
  <si>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</si>
  <si>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</si>
  <si>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</si>
  <si>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</si>
  <si>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</si>
  <si>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</si>
  <si>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</si>
  <si>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</si>
  <si>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</si>
  <si>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</si>
  <si>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</si>
  <si>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</si>
  <si>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</si>
  <si>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</si>
  <si>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</si>
  <si>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</si>
  <si>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</si>
  <si>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</si>
  <si>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</si>
  <si>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</si>
  <si>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</si>
  <si>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</si>
  <si>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</si>
  <si>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</si>
  <si>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</si>
  <si>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</si>
  <si>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</si>
  <si>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</si>
  <si>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</si>
  <si>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</si>
  <si>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</si>
  <si>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</si>
  <si>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</si>
  <si>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</si>
  <si>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</si>
  <si>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</si>
  <si>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</si>
  <si>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</si>
  <si>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</si>
  <si>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</si>
  <si>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</si>
  <si>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</si>
  <si>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</si>
  <si>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</si>
  <si>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</si>
  <si>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</si>
  <si>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</si>
  <si>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</si>
  <si>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</si>
  <si>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</si>
  <si>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</si>
  <si>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</si>
  <si>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</si>
  <si>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</si>
  <si>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</si>
  <si>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</si>
  <si>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</si>
  <si>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</si>
  <si>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</si>
  <si>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</si>
  <si>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</si>
  <si>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</si>
  <si>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</si>
  <si>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</si>
  <si>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</si>
  <si>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</si>
  <si>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</si>
  <si>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</si>
  <si>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</si>
  <si>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</si>
  <si>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</si>
  <si>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</si>
  <si>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</si>
  <si>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</si>
  <si>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</si>
  <si>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</si>
  <si>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</si>
  <si>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</si>
  <si>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</si>
  <si>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</si>
  <si>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</si>
  <si>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</si>
  <si>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</si>
  <si>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</si>
  <si>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</si>
  <si>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</si>
  <si>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</si>
  <si>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</si>
  <si>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</si>
  <si>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</si>
  <si>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</si>
  <si>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</si>
  <si>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</si>
  <si>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</si>
  <si>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</si>
  <si>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</si>
  <si>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</si>
  <si>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</si>
  <si>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</si>
  <si>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</si>
  <si>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</si>
  <si>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</si>
  <si>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</si>
  <si>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</si>
  <si>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</si>
  <si>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</si>
  <si>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</si>
  <si>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</si>
  <si>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</si>
  <si>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</si>
  <si>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</si>
  <si>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</si>
  <si>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</si>
  <si>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</si>
  <si>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</si>
  <si>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</si>
  <si>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</si>
  <si>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</si>
  <si>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</si>
  <si>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</si>
  <si>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</si>
  <si>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</si>
  <si>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</si>
  <si>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</si>
  <si>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</si>
  <si>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</si>
  <si>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</si>
  <si>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</si>
  <si>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</si>
  <si>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</si>
  <si>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</si>
  <si>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</si>
  <si>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</si>
  <si>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</si>
  <si>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</si>
  <si>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</si>
  <si>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</si>
  <si>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</si>
  <si>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</si>
  <si>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</si>
  <si>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</si>
  <si>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</si>
  <si>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</si>
  <si>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</si>
  <si>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</si>
  <si>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</si>
  <si>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</si>
  <si>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</si>
  <si>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</si>
  <si>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</si>
  <si>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</si>
  <si>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</si>
  <si>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</si>
  <si>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</si>
  <si>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</si>
  <si>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</si>
  <si>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</si>
  <si>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</si>
  <si>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</si>
  <si>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</si>
  <si>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</si>
  <si>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</si>
  <si>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</si>
  <si>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</si>
  <si>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</si>
  <si>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</si>
  <si>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</si>
  <si>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</si>
  <si>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</si>
  <si>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</si>
  <si>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</si>
  <si>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</si>
  <si>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</si>
  <si>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</si>
  <si>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</si>
  <si>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</si>
  <si>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</si>
  <si>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</si>
  <si>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</si>
  <si>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</si>
  <si>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</si>
  <si>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</si>
  <si>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</si>
  <si>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</si>
  <si>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</si>
  <si>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</si>
  <si>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</si>
  <si>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</si>
  <si>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</si>
  <si>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</si>
  <si>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</si>
  <si>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</si>
  <si>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</si>
  <si>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</si>
  <si>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</si>
  <si>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</si>
  <si>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</si>
  <si>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</si>
  <si>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</si>
  <si>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</si>
  <si>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</si>
  <si>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</si>
  <si>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</si>
  <si>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</si>
  <si>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</si>
  <si>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</si>
  <si>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</si>
  <si>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</si>
  <si>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</si>
  <si>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</si>
  <si>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</si>
  <si>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</si>
  <si>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</si>
  <si>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</si>
  <si>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</si>
  <si>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</si>
  <si>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</si>
  <si>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</si>
  <si>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</si>
  <si>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</si>
  <si>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</si>
  <si>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</si>
  <si>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</si>
  <si>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</si>
  <si>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</si>
  <si>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</si>
  <si>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</si>
  <si>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</si>
  <si>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</si>
  <si>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</si>
  <si>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</si>
  <si>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</si>
  <si>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</si>
  <si>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</si>
  <si>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</si>
  <si>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</si>
  <si>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</si>
  <si>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</si>
  <si>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</si>
  <si>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</si>
  <si>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</si>
  <si>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</si>
  <si>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</si>
  <si>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</si>
  <si>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</si>
  <si>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</si>
  <si>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</si>
  <si>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</si>
  <si>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</si>
  <si>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</si>
  <si>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</si>
  <si>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</si>
  <si>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</si>
  <si>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</si>
  <si>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</si>
  <si>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</si>
  <si>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</si>
  <si>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</si>
  <si>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</si>
  <si>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</si>
  <si>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</si>
  <si>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</si>
  <si>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</si>
  <si>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</si>
  <si>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</si>
  <si>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</si>
  <si>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</si>
  <si>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</si>
  <si>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</si>
  <si>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</si>
  <si>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</si>
  <si>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</si>
  <si>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</si>
  <si>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</si>
  <si>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</si>
  <si>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</si>
  <si>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</si>
  <si>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</si>
  <si>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</si>
  <si>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</si>
  <si>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</si>
  <si>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</si>
  <si>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</si>
  <si>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</si>
  <si>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</si>
  <si>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</si>
  <si>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</si>
  <si>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</si>
  <si>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</si>
  <si>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</si>
  <si>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</si>
  <si>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</si>
  <si>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</si>
  <si>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</si>
  <si>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</si>
  <si>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</si>
  <si>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</si>
  <si>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</si>
  <si>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</si>
  <si>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</si>
  <si>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</si>
  <si>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</si>
  <si>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</si>
  <si>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</si>
  <si>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</si>
  <si>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</si>
  <si>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</si>
  <si>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</si>
  <si>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</si>
  <si>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</si>
  <si>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</si>
  <si>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</si>
  <si>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</si>
  <si>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</si>
  <si>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</si>
  <si>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</si>
  <si>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</si>
  <si>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</si>
  <si>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</si>
  <si>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</si>
  <si>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</si>
  <si>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</si>
  <si>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</si>
  <si>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</si>
  <si>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</si>
  <si>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</si>
  <si>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</si>
  <si>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</si>
  <si>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</si>
  <si>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</si>
  <si>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</si>
  <si>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</si>
  <si>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</si>
  <si>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</si>
  <si>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</si>
  <si>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</si>
  <si>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</si>
  <si>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</si>
  <si>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</si>
  <si>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</si>
  <si>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</si>
  <si>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</si>
  <si>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</si>
  <si>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</si>
  <si>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</si>
  <si>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</si>
  <si>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</si>
  <si>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</si>
  <si>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</si>
  <si>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</si>
  <si>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</si>
  <si>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</si>
  <si>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</si>
  <si>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</si>
  <si>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</si>
  <si>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</si>
  <si>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</si>
  <si>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</si>
  <si>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</si>
  <si>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</si>
  <si>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</si>
  <si>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</si>
  <si>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</si>
  <si>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</si>
  <si>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</si>
  <si>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</si>
  <si>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</si>
  <si>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</si>
  <si>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</si>
  <si>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</si>
  <si>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</si>
  <si>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</si>
  <si>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</si>
  <si>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</si>
  <si>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</si>
  <si>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</si>
  <si>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</si>
  <si>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</si>
  <si>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</si>
  <si>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</si>
  <si>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</si>
  <si>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</si>
  <si>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</si>
  <si>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</si>
  <si>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</si>
  <si>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</si>
  <si>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</si>
  <si>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</si>
  <si>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</si>
  <si>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</si>
  <si>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</si>
  <si>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</si>
  <si>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</si>
  <si>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</si>
  <si>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</si>
  <si>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</si>
  <si>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</si>
  <si>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</si>
  <si>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</si>
  <si>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</si>
  <si>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</si>
  <si>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</si>
  <si>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</si>
  <si>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</si>
  <si>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</si>
  <si>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</si>
  <si>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</si>
  <si>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</si>
  <si>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</si>
  <si>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</si>
  <si>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</si>
  <si>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</si>
  <si>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</si>
  <si>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</si>
  <si>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</si>
  <si>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</si>
  <si>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</si>
  <si>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</si>
  <si>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</si>
  <si>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</si>
  <si>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</si>
  <si>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</si>
  <si>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</si>
  <si>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</si>
  <si>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</si>
  <si>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</si>
  <si>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</si>
  <si>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</si>
  <si>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</si>
  <si>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</si>
  <si>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</si>
  <si>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</si>
  <si>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</si>
  <si>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</si>
  <si>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</si>
  <si>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</si>
  <si>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</si>
  <si>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</si>
  <si>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</si>
  <si>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</si>
  <si>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</si>
  <si>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</si>
  <si>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</si>
  <si>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</si>
  <si>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</si>
  <si>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</si>
  <si>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</si>
  <si>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</si>
  <si>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</si>
  <si>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</si>
  <si>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</si>
  <si>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</si>
  <si>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</si>
  <si>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</si>
  <si>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</si>
  <si>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</si>
  <si>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</si>
  <si>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</si>
  <si>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</si>
  <si>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</si>
  <si>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</si>
  <si>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</si>
  <si>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</si>
  <si>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</si>
  <si>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</si>
  <si>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</si>
  <si>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</si>
  <si>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</si>
  <si>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</si>
  <si>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</si>
  <si>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</si>
  <si>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</si>
  <si>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</si>
  <si>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</si>
  <si>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</si>
  <si>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</si>
  <si>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</si>
  <si>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</si>
  <si>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</si>
  <si>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</si>
  <si>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</si>
  <si>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</si>
  <si>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</si>
  <si>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</si>
  <si>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</si>
  <si>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</si>
  <si>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</si>
  <si>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</si>
  <si>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</si>
  <si>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</si>
  <si>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</si>
  <si>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</si>
  <si>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</si>
  <si>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</si>
  <si>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</si>
  <si>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</si>
  <si>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</si>
  <si>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</si>
  <si>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</si>
  <si>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</si>
  <si>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</si>
  <si>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</si>
  <si>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</si>
  <si>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</si>
  <si>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</si>
  <si>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</si>
  <si>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</si>
  <si>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</si>
  <si>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</si>
  <si>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</si>
  <si>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</si>
  <si>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</si>
  <si>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</si>
  <si>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</si>
  <si>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</si>
  <si>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</si>
  <si>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</si>
  <si>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</si>
  <si>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</si>
  <si>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</si>
  <si>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</si>
  <si>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</si>
  <si>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</si>
  <si>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</si>
  <si>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</si>
  <si>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</si>
  <si>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</si>
  <si>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</si>
  <si>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</si>
  <si>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</si>
  <si>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</si>
  <si>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</si>
  <si>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</si>
  <si>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</si>
  <si>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</si>
  <si>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</si>
  <si>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</si>
  <si>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</si>
  <si>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</si>
  <si>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</si>
  <si>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</si>
  <si>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</si>
  <si>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</si>
  <si>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</si>
  <si>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</si>
  <si>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</si>
  <si>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</si>
  <si>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</si>
  <si>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</si>
  <si>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</si>
  <si>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</si>
  <si>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</si>
  <si>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</si>
  <si>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</si>
  <si>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</si>
  <si>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</si>
  <si>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</si>
  <si>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</si>
  <si>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</si>
  <si>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</si>
  <si>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</si>
  <si>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</si>
  <si>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</si>
  <si>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</si>
  <si>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</si>
  <si>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</si>
  <si>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</si>
  <si>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</si>
  <si>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</si>
  <si>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</si>
  <si>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</si>
  <si>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</si>
  <si>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</si>
  <si>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</si>
  <si>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</si>
  <si>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</si>
  <si>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</si>
  <si>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</si>
  <si>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</si>
  <si>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</si>
  <si>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</si>
  <si>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</si>
  <si>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</si>
  <si>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</si>
  <si>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</si>
  <si>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</si>
  <si>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</si>
  <si>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</si>
  <si>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</si>
  <si>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</si>
  <si>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</si>
  <si>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</si>
  <si>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</si>
  <si>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</si>
  <si>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</si>
  <si>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</si>
  <si>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</si>
  <si>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</si>
  <si>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</si>
  <si>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</si>
  <si>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</si>
  <si>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</si>
  <si>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</si>
  <si>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</si>
  <si>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</si>
  <si>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</si>
  <si>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</si>
  <si>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</si>
  <si>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</si>
  <si>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</si>
  <si>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</si>
  <si>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</si>
  <si>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</si>
  <si>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</si>
  <si>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</si>
  <si>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</si>
  <si>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</si>
  <si>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</si>
  <si>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</si>
  <si>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</si>
  <si>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</si>
  <si>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</si>
  <si>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</si>
  <si>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</si>
  <si>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</si>
  <si>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</si>
  <si>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</si>
  <si>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</si>
  <si>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</si>
  <si>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</si>
  <si>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</si>
  <si>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</si>
  <si>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</si>
  <si>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</si>
  <si>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</si>
  <si>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</si>
  <si>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</si>
  <si>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</si>
  <si>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</si>
  <si>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</si>
  <si>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</si>
  <si>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</si>
  <si>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</si>
  <si>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</si>
  <si>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</si>
  <si>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</si>
  <si>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</si>
  <si>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</si>
  <si>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</si>
  <si>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</si>
  <si>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</si>
  <si>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</si>
  <si>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</si>
  <si>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</si>
  <si>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</si>
  <si>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</si>
  <si>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</si>
  <si>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</si>
  <si>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</si>
  <si>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</si>
  <si>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</si>
  <si>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</si>
  <si>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</si>
  <si>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</si>
  <si>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</si>
  <si>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</si>
  <si>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</si>
  <si>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</si>
  <si>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</si>
  <si>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</si>
  <si>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</si>
  <si>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</si>
  <si>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</si>
  <si>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</si>
  <si>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</si>
  <si>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</si>
  <si>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</si>
  <si>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</si>
  <si>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</si>
  <si>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</si>
  <si>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</si>
  <si>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</si>
  <si>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</si>
  <si>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</si>
  <si>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</si>
  <si>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</si>
  <si>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</si>
  <si>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</si>
  <si>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</si>
  <si>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</si>
  <si>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</si>
  <si>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</si>
  <si>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</si>
  <si>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</si>
  <si>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</si>
  <si>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</si>
  <si>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</si>
  <si>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</si>
  <si>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</si>
  <si>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</si>
  <si>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</si>
  <si>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</si>
  <si>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</si>
  <si>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</si>
  <si>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</si>
  <si>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</si>
  <si>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</si>
  <si>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</si>
  <si>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</si>
  <si>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</si>
  <si>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</si>
  <si>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</si>
  <si>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</si>
  <si>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</si>
  <si>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</si>
  <si>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</si>
  <si>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</si>
  <si>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</si>
  <si>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</si>
  <si>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</si>
  <si>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</si>
  <si>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</si>
  <si>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</si>
  <si>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</si>
  <si>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</si>
  <si>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</si>
  <si>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</si>
  <si>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</si>
  <si>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</si>
  <si>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</si>
  <si>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</si>
  <si>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</si>
  <si>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</si>
  <si>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</si>
  <si>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</si>
  <si>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</si>
  <si>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</si>
  <si>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</si>
  <si>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</si>
  <si>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</si>
  <si>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</si>
  <si>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</si>
  <si>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</si>
  <si>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</si>
  <si>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</si>
  <si>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</si>
  <si>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</si>
  <si>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</si>
  <si>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</si>
  <si>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</si>
  <si>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</si>
  <si>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</si>
  <si>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</si>
  <si>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</si>
  <si>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</si>
  <si>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</si>
  <si>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</si>
  <si>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</si>
  <si>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</si>
  <si>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</si>
  <si>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</si>
  <si>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</si>
  <si>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</si>
  <si>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</si>
  <si>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</si>
  <si>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</si>
  <si>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</si>
  <si>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</si>
  <si>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</si>
  <si>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</si>
  <si>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</si>
  <si>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</si>
  <si>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</si>
  <si>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</si>
  <si>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</si>
  <si>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</si>
  <si>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</si>
  <si>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</si>
  <si>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</si>
  <si>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</si>
  <si>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</si>
  <si>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</si>
  <si>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</si>
  <si>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</si>
  <si>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</si>
  <si>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</si>
  <si>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</si>
  <si>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</si>
  <si>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</si>
  <si>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</si>
  <si>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</si>
  <si>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</si>
  <si>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</si>
  <si>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</si>
  <si>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</si>
  <si>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</si>
  <si>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</si>
  <si>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</si>
  <si>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</si>
  <si>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</si>
  <si>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</si>
  <si>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</si>
  <si>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</si>
  <si>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</si>
  <si>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</si>
  <si>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</si>
  <si>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</si>
  <si>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</si>
  <si>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</si>
  <si>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</si>
  <si>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</si>
  <si>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</si>
  <si>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</si>
  <si>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</si>
  <si>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</si>
  <si>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</si>
  <si>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</si>
  <si>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</si>
  <si>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</si>
  <si>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</si>
  <si>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</si>
  <si>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</si>
  <si>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</si>
  <si>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</si>
  <si>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</si>
  <si>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</si>
  <si>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</si>
  <si>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</si>
  <si>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</si>
  <si>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</si>
  <si>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</si>
  <si>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</si>
  <si>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</si>
  <si>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</si>
  <si>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</si>
  <si>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</si>
  <si>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</si>
  <si>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</si>
  <si>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</si>
  <si>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</si>
  <si>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</si>
  <si>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</si>
  <si>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</si>
  <si>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</si>
  <si>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</si>
  <si>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</si>
  <si>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</si>
  <si>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</si>
  <si>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</si>
  <si>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</si>
  <si>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</si>
  <si>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</si>
  <si>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</si>
  <si>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</si>
  <si>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</si>
  <si>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</si>
  <si>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</si>
  <si>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</si>
  <si>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</si>
  <si>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</si>
  <si>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</si>
  <si>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</si>
  <si>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</si>
  <si>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</si>
  <si>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</si>
  <si>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</si>
  <si>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</si>
  <si>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</si>
  <si>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</si>
  <si>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</si>
  <si>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</si>
  <si>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</si>
  <si>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</si>
  <si>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</si>
  <si>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</si>
  <si>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</si>
  <si>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</si>
  <si>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</si>
  <si>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</si>
  <si>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</si>
  <si>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</si>
  <si>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</si>
  <si>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</si>
  <si>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</si>
  <si>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</si>
  <si>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</si>
  <si>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</si>
  <si>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</si>
  <si>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</si>
  <si>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</si>
  <si>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</si>
  <si>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</si>
  <si>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</si>
  <si>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</si>
  <si>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</si>
  <si>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</si>
  <si>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</si>
  <si>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</si>
  <si>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</si>
  <si>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</si>
  <si>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</si>
  <si>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</si>
  <si>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</si>
  <si>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</si>
  <si>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</si>
  <si>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</si>
  <si>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</si>
  <si>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</si>
  <si>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</si>
  <si>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</si>
  <si>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</si>
  <si>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</si>
  <si>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</si>
  <si>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</si>
  <si>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</si>
  <si>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</si>
  <si>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</si>
  <si>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</si>
  <si>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</si>
  <si>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</si>
  <si>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</si>
  <si>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</si>
  <si>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</si>
  <si>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</si>
  <si>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</si>
  <si>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</si>
  <si>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</si>
  <si>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</si>
  <si>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</si>
  <si>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</si>
  <si>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</si>
  <si>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</si>
  <si>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</si>
  <si>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</si>
  <si>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</si>
  <si>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</si>
  <si>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</si>
  <si>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</si>
  <si>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</si>
  <si>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</si>
  <si>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</si>
  <si>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</si>
  <si>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</si>
  <si>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</si>
  <si>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</si>
  <si>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</si>
  <si>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</si>
  <si>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</si>
  <si>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</si>
  <si>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</si>
  <si>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</si>
  <si>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</si>
  <si>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</si>
  <si>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</si>
  <si>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</si>
  <si>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</si>
  <si>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</si>
  <si>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</si>
  <si>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</si>
  <si>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</si>
  <si>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</si>
  <si>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</si>
  <si>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</si>
  <si>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</si>
  <si>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</si>
  <si>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</si>
  <si>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</si>
  <si>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</si>
  <si>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</si>
  <si>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</si>
  <si>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</si>
  <si>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</si>
  <si>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</si>
  <si>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</si>
  <si>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</si>
  <si>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</si>
  <si>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</si>
  <si>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</si>
  <si>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</si>
  <si>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</si>
  <si>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</si>
  <si>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</si>
  <si>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</si>
  <si>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</si>
  <si>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</si>
  <si>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</si>
  <si>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</si>
  <si>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</si>
  <si>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</si>
  <si>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</si>
  <si>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</si>
  <si>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</si>
  <si>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</si>
  <si>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</si>
  <si>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</si>
  <si>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</si>
  <si>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</si>
  <si>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</si>
  <si>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</si>
  <si>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</si>
  <si>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</si>
  <si>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</si>
  <si>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</si>
  <si>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</si>
  <si>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</si>
  <si>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</si>
  <si>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</si>
  <si>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</si>
  <si>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</si>
  <si>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</si>
  <si>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</si>
  <si>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</si>
  <si>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</si>
  <si>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</si>
  <si>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</si>
  <si>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</si>
  <si>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</si>
  <si>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</si>
  <si>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</si>
  <si>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</si>
  <si>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</si>
  <si>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</si>
  <si>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</si>
  <si>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</si>
  <si>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</si>
  <si>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</si>
  <si>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</si>
  <si>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</si>
  <si>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</si>
  <si>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</si>
  <si>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</si>
  <si>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</si>
  <si>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</si>
  <si>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</si>
  <si>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</si>
  <si>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</si>
  <si>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</si>
  <si>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</si>
  <si>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</si>
  <si>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</si>
  <si>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</si>
  <si>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</si>
  <si>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</si>
  <si>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</si>
  <si>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</si>
  <si>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</si>
  <si>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</si>
  <si>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</si>
  <si>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</si>
  <si>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</si>
  <si>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</si>
  <si>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</si>
  <si>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</si>
  <si>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</si>
  <si>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</si>
  <si>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</si>
  <si>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</si>
  <si>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</si>
  <si>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</si>
  <si>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</si>
  <si>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</si>
  <si>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</si>
  <si>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</si>
  <si>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</si>
  <si>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</si>
  <si>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</si>
  <si>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</si>
  <si>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</si>
  <si>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</si>
  <si>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</si>
  <si>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</si>
  <si>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</si>
  <si>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</si>
  <si>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</si>
  <si>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</si>
  <si>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</si>
  <si>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</si>
  <si>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</si>
  <si>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</si>
  <si>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</si>
  <si>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</si>
  <si>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</si>
  <si>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</si>
  <si>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</si>
  <si>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</si>
  <si>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</si>
  <si>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</si>
  <si>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</si>
  <si>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</si>
  <si>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</si>
  <si>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</si>
  <si>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</si>
  <si>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</si>
  <si>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</si>
  <si>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</si>
  <si>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</si>
  <si>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</si>
  <si>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</si>
  <si>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</si>
  <si>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</si>
  <si>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</si>
  <si>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</si>
  <si>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</si>
  <si>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</si>
  <si>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</si>
  <si>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</si>
  <si>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</si>
  <si>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</si>
  <si>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</si>
  <si>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</si>
  <si>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</si>
  <si>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</si>
  <si>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</si>
  <si>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</si>
  <si>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</si>
  <si>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</si>
  <si>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</si>
  <si>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</si>
  <si>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</si>
  <si>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</si>
  <si>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</si>
  <si>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</si>
  <si>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</si>
  <si>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</si>
  <si>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</si>
  <si>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</si>
  <si>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</si>
  <si>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</si>
  <si>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</si>
  <si>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</si>
  <si>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</si>
  <si>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</si>
  <si>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</si>
  <si>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</si>
  <si>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</si>
  <si>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</si>
  <si>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</si>
  <si>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</si>
  <si>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</si>
  <si>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</si>
  <si>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</si>
  <si>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</si>
  <si>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</si>
  <si>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</si>
  <si>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</si>
  <si>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</si>
  <si>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</si>
  <si>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</si>
  <si>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</si>
  <si>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</si>
  <si>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</si>
  <si>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</si>
  <si>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</si>
  <si>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</si>
  <si>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</si>
  <si>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</si>
  <si>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</si>
  <si>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</si>
  <si>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</si>
  <si>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</si>
  <si>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</si>
  <si>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</si>
  <si>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</si>
  <si>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</si>
  <si>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</si>
  <si>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</si>
  <si>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</si>
  <si>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</si>
  <si>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</si>
  <si>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</si>
  <si>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</si>
  <si>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</si>
  <si>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</si>
  <si>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</si>
  <si>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</si>
  <si>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</si>
  <si>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</si>
  <si>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</si>
  <si>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</si>
  <si>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</si>
  <si>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</si>
  <si>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</si>
  <si>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</si>
  <si>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</si>
  <si>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</si>
  <si>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</si>
  <si>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</si>
  <si>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</si>
  <si>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</si>
  <si>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</si>
  <si>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</si>
  <si>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</si>
  <si>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</si>
  <si>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</si>
  <si>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</si>
  <si>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</si>
  <si>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</si>
  <si>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</si>
  <si>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</si>
  <si>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</si>
  <si>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</si>
  <si>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</si>
  <si>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</si>
  <si>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</si>
  <si>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</si>
  <si>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</si>
  <si>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</si>
  <si>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</si>
  <si>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</si>
  <si>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</si>
  <si>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</si>
  <si>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</si>
  <si>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</si>
  <si>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</si>
  <si>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</si>
  <si>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</si>
  <si>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</si>
  <si>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</si>
  <si>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</si>
  <si>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</si>
  <si>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</si>
  <si>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</si>
  <si>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</si>
  <si>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</si>
  <si>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</si>
  <si>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</si>
  <si>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</si>
  <si>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</si>
  <si>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</si>
  <si>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</si>
  <si>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</si>
  <si>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</si>
  <si>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</si>
  <si>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</si>
  <si>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</si>
  <si>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</si>
  <si>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</si>
  <si>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</si>
  <si>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</si>
  <si>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</si>
  <si>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</si>
  <si>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</si>
  <si>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</si>
  <si>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</si>
  <si>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</si>
  <si>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</si>
  <si>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</si>
  <si>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</si>
  <si>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</si>
  <si>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</si>
  <si>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</si>
  <si>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</si>
  <si>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</si>
  <si>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</si>
  <si>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</si>
  <si>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</si>
  <si>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</si>
  <si>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</si>
  <si>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</si>
  <si>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</si>
  <si>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</si>
  <si>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</si>
  <si>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</si>
  <si>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</si>
  <si>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</si>
  <si>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</si>
  <si>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</si>
  <si>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</si>
  <si>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</si>
  <si>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</si>
  <si>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</si>
  <si>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</si>
  <si>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</si>
  <si>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</si>
  <si>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</si>
  <si>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</si>
  <si>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</si>
  <si>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</si>
  <si>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</si>
  <si>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</si>
  <si>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</si>
  <si>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</si>
  <si>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</si>
  <si>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</si>
  <si>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</si>
  <si>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</si>
  <si>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</si>
  <si>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</si>
  <si>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</si>
  <si>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</si>
  <si>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</si>
  <si>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</si>
  <si>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</si>
  <si>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</si>
  <si>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</si>
  <si>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</si>
  <si>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</si>
  <si>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</si>
  <si>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</si>
  <si>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</si>
  <si>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</si>
  <si>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</si>
  <si>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</si>
  <si>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</si>
  <si>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</si>
  <si>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</si>
  <si>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</si>
  <si>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</si>
  <si>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</si>
  <si>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</si>
  <si>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</si>
  <si>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</si>
  <si>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</si>
  <si>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</si>
  <si>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</si>
  <si>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</si>
  <si>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</si>
  <si>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</si>
  <si>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</si>
  <si>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</si>
  <si>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</si>
  <si>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</si>
  <si>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</si>
  <si>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</si>
  <si>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</si>
  <si>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</si>
  <si>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</si>
  <si>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</si>
  <si>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</si>
  <si>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</si>
  <si>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</si>
  <si>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</si>
  <si>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</si>
  <si>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</si>
  <si>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</si>
  <si>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</si>
  <si>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</si>
  <si>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</si>
  <si>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</si>
  <si>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</si>
  <si>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</si>
  <si>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</si>
  <si>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</si>
  <si>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</si>
  <si>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</si>
  <si>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</si>
  <si>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</si>
  <si>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</si>
  <si>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</si>
  <si>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</si>
  <si>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</si>
  <si>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</si>
  <si>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</si>
  <si>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</si>
  <si>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</si>
  <si>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</si>
  <si>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</si>
  <si>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</si>
  <si>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</si>
  <si>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</si>
  <si>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</si>
  <si>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</si>
  <si>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</si>
  <si>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</si>
  <si>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</si>
  <si>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</si>
  <si>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</si>
  <si>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</si>
  <si>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</si>
  <si>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</si>
  <si>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</si>
  <si>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</si>
  <si>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</si>
  <si>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</si>
  <si>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</si>
  <si>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</si>
  <si>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</si>
  <si>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</si>
  <si>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</si>
  <si>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</si>
  <si>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</si>
  <si>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</si>
  <si>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</si>
  <si>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</si>
  <si>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</si>
  <si>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</si>
  <si>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</si>
  <si>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</si>
  <si>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</si>
  <si>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</si>
  <si>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</si>
  <si>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</si>
  <si>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</si>
  <si>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</si>
  <si>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</si>
  <si>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</si>
  <si>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</si>
  <si>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</si>
  <si>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</si>
  <si>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</si>
  <si>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</si>
  <si>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</si>
  <si>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</si>
  <si>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</si>
  <si>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</si>
  <si>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</si>
  <si>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</si>
  <si>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</si>
  <si>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</si>
  <si>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</si>
  <si>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</si>
  <si>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</si>
  <si>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</si>
  <si>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</si>
  <si>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</si>
  <si>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</si>
  <si>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</si>
  <si>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</si>
  <si>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</si>
  <si>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</si>
  <si>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</si>
  <si>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</si>
  <si>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</si>
  <si>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</si>
  <si>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</si>
  <si>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</si>
  <si>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</si>
  <si>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</si>
  <si>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</si>
  <si>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</si>
  <si>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</si>
  <si>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</si>
  <si>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</si>
  <si>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</si>
  <si>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</si>
  <si>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</si>
  <si>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</si>
  <si>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</si>
  <si>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</si>
  <si>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</si>
  <si>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</si>
  <si>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</si>
  <si>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</si>
  <si>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</si>
  <si>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</si>
  <si>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</si>
  <si>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</si>
  <si>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</si>
  <si>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</si>
  <si>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</si>
  <si>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</si>
  <si>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</si>
  <si>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</si>
  <si>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</si>
  <si>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</si>
  <si>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</si>
  <si>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</si>
  <si>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</si>
  <si>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</si>
  <si>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</si>
  <si>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</si>
  <si>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</si>
  <si>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</si>
  <si>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</si>
  <si>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</si>
  <si>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</si>
  <si>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</si>
  <si>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</si>
  <si>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</si>
  <si>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</si>
  <si>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</si>
  <si>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</si>
  <si>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</si>
  <si>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</si>
  <si>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</si>
  <si>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</si>
  <si>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</si>
  <si>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</si>
  <si>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</si>
  <si>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</si>
  <si>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</si>
  <si>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</si>
  <si>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</si>
  <si>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</si>
  <si>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</si>
  <si>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</si>
  <si>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</si>
  <si>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</si>
  <si>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</si>
  <si>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</si>
  <si>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</si>
  <si>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</si>
  <si>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</si>
  <si>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</si>
  <si>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</si>
  <si>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</si>
  <si>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</si>
  <si>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</si>
  <si>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</si>
  <si>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</si>
  <si>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</si>
  <si>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</si>
  <si>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</si>
  <si>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</si>
  <si>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</si>
  <si>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</si>
  <si>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</si>
  <si>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</si>
  <si>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</si>
  <si>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</si>
  <si>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</si>
  <si>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</si>
  <si>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</si>
  <si>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</si>
  <si>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</si>
  <si>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</si>
  <si>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</si>
  <si>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</si>
  <si>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</si>
  <si>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</si>
  <si>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</si>
  <si>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</si>
  <si>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</si>
  <si>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</si>
  <si>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</si>
  <si>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</si>
  <si>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</si>
  <si>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</si>
  <si>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</si>
  <si>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</si>
  <si>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</si>
  <si>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</si>
  <si>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</si>
  <si>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</si>
  <si>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</si>
  <si>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</si>
  <si>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</si>
  <si>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</si>
  <si>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</si>
  <si>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</si>
  <si>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</si>
  <si>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</si>
  <si>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</si>
  <si>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</si>
  <si>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</si>
  <si>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</si>
  <si>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</si>
  <si>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</si>
  <si>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</si>
  <si>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</si>
  <si>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</si>
  <si>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</si>
  <si>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</si>
  <si>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</si>
  <si>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</si>
  <si>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</si>
  <si>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</si>
  <si>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</si>
  <si>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</si>
  <si>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</si>
  <si>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</si>
  <si>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</si>
  <si>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</si>
  <si>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</si>
  <si>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</si>
  <si>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</si>
  <si>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</si>
  <si>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</si>
  <si>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</si>
  <si>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</si>
  <si>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</si>
  <si>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</si>
  <si>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</si>
  <si>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</si>
  <si>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</si>
  <si>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</si>
  <si>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</si>
  <si>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</si>
  <si>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</si>
  <si>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</si>
  <si>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</si>
  <si>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</si>
  <si>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</si>
  <si>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</si>
  <si>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</si>
  <si>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</si>
  <si>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</si>
  <si>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</si>
  <si>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</si>
  <si>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</si>
  <si>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</si>
  <si>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</si>
  <si>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</si>
  <si>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</si>
  <si>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</si>
  <si>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</si>
  <si>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</si>
  <si>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</si>
  <si>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</si>
  <si>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</si>
  <si>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</si>
  <si>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</si>
  <si>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</si>
  <si>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</si>
  <si>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</si>
  <si>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</si>
  <si>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</si>
  <si>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</si>
  <si>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</si>
  <si>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</si>
  <si>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</si>
  <si>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</si>
  <si>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</si>
  <si>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</si>
  <si>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</si>
  <si>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</si>
  <si>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</si>
  <si>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</si>
  <si>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</si>
  <si>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</si>
  <si>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</si>
  <si>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</si>
  <si>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</si>
  <si>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</si>
  <si>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</si>
  <si>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</si>
  <si>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</si>
  <si>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</si>
  <si>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</si>
  <si>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</si>
  <si>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</si>
  <si>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</si>
  <si>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</si>
  <si>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</si>
  <si>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</si>
  <si>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</si>
  <si>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</si>
  <si>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</si>
  <si>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</si>
  <si>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</si>
  <si>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</si>
  <si>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</si>
  <si>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</si>
  <si>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</si>
  <si>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</si>
  <si>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</si>
  <si>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</si>
  <si>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</si>
  <si>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</si>
  <si>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</si>
  <si>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</si>
  <si>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</si>
  <si>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</si>
  <si>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</si>
  <si>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</si>
  <si>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</si>
  <si>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</si>
  <si>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</si>
  <si>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</si>
  <si>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</si>
  <si>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</si>
  <si>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</si>
  <si>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</si>
  <si>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</si>
  <si>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</si>
  <si>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</si>
  <si>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</si>
  <si>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</si>
  <si>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</si>
  <si>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</si>
  <si>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</si>
  <si>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</si>
  <si>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</si>
  <si>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</si>
  <si>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</si>
  <si>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</si>
  <si>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</si>
  <si>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</si>
  <si>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</si>
  <si>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</si>
  <si>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</si>
  <si>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</si>
  <si>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</si>
  <si>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</si>
  <si>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</si>
  <si>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</si>
  <si>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</si>
  <si>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</si>
  <si>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</si>
  <si>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</si>
  <si>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</si>
  <si>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</si>
  <si>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</si>
  <si>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</si>
  <si>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</si>
  <si>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</si>
  <si>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</si>
  <si>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</si>
  <si>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</si>
  <si>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</si>
  <si>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</si>
  <si>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</si>
  <si>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</si>
  <si>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</si>
  <si>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</si>
  <si>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</si>
  <si>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</si>
  <si>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</si>
  <si>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</si>
  <si>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</si>
  <si>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</si>
  <si>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</si>
  <si>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</si>
  <si>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</si>
  <si>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</si>
  <si>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</si>
  <si>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</si>
  <si>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</si>
  <si>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</si>
  <si>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</si>
  <si>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</si>
  <si>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</si>
  <si>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</si>
  <si>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</si>
  <si>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</si>
  <si>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</si>
  <si>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</si>
  <si>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</si>
  <si>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</si>
  <si>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</si>
  <si>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</si>
  <si>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</si>
  <si>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</si>
  <si>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</si>
  <si>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</si>
  <si>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</si>
  <si>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</si>
  <si>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</si>
  <si>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</si>
  <si>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</si>
  <si>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</si>
  <si>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</si>
  <si>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</si>
  <si>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</si>
  <si>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</si>
  <si>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</si>
  <si>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</si>
  <si>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</si>
  <si>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</si>
  <si>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</si>
  <si>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</si>
  <si>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</si>
  <si>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</si>
  <si>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</si>
  <si>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</si>
  <si>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</si>
  <si>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</si>
  <si>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</si>
  <si>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</si>
  <si>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</si>
  <si>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</si>
  <si>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</si>
  <si>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</si>
  <si>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</si>
  <si>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</si>
  <si>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</si>
  <si>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</si>
  <si>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</si>
  <si>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</si>
  <si>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</si>
  <si>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</si>
  <si>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</si>
  <si>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</si>
  <si>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</si>
  <si>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</si>
  <si>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</si>
  <si>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</si>
  <si>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</si>
  <si>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</si>
  <si>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</si>
  <si>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</si>
  <si>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</si>
  <si>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</si>
  <si>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</si>
  <si>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</si>
  <si>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</si>
  <si>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</si>
  <si>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</si>
  <si>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</si>
  <si>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</si>
  <si>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</si>
  <si>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</si>
  <si>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</si>
  <si>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</si>
  <si>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</si>
  <si>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</si>
  <si>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</si>
  <si>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</si>
  <si>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</si>
  <si>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</si>
  <si>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</si>
  <si>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</si>
  <si>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</si>
  <si>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</si>
  <si>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</si>
  <si>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</si>
  <si>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</si>
  <si>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</si>
  <si>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</si>
  <si>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</si>
  <si>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</si>
  <si>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</si>
  <si>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</si>
  <si>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</si>
  <si>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</si>
  <si>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</si>
  <si>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</si>
  <si>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</si>
  <si>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</si>
  <si>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</si>
  <si>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</si>
  <si>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</si>
  <si>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</si>
  <si>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</si>
  <si>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</si>
  <si>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</si>
  <si>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</si>
  <si>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</si>
  <si>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</si>
  <si>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</si>
  <si>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</si>
  <si>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</si>
  <si>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</si>
  <si>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</si>
  <si>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</si>
  <si>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</si>
  <si>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</si>
  <si>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</si>
  <si>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</si>
  <si>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</si>
  <si>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</si>
  <si>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</si>
  <si>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</si>
  <si>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</si>
  <si>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</si>
  <si>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</si>
  <si>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</si>
  <si>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</si>
  <si>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</si>
  <si>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</si>
  <si>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</si>
  <si>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</si>
  <si>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</si>
  <si>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</si>
  <si>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</si>
  <si>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</si>
  <si>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</si>
  <si>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</si>
  <si>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</si>
  <si>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</si>
  <si>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</si>
  <si>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</si>
  <si>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</si>
  <si>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</si>
  <si>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</si>
  <si>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</si>
  <si>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</si>
  <si>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</si>
  <si>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</si>
  <si>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</si>
  <si>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</si>
  <si>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</si>
  <si>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</si>
  <si>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</si>
  <si>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</si>
  <si>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</si>
  <si>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</si>
  <si>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</si>
  <si>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</si>
  <si>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</si>
  <si>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</si>
  <si>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</si>
  <si>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</si>
  <si>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</si>
  <si>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</si>
  <si>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</si>
  <si>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</si>
  <si>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</si>
  <si>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</si>
  <si>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</si>
  <si>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</si>
  <si>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</si>
  <si>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</si>
  <si>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</si>
  <si>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</si>
  <si>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</si>
  <si>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</si>
  <si>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</si>
  <si>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</si>
  <si>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</si>
  <si>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</si>
  <si>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</si>
  <si>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</si>
  <si>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</si>
  <si>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</si>
  <si>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</si>
  <si>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</si>
  <si>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</si>
  <si>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</si>
  <si>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</si>
  <si>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</si>
  <si>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</si>
  <si>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</si>
  <si>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</si>
  <si>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</si>
  <si>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</si>
  <si>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</si>
  <si>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</si>
  <si>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</si>
  <si>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</si>
  <si>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</si>
  <si>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</si>
  <si>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</si>
  <si>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</si>
  <si>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</si>
  <si>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</si>
  <si>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</si>
  <si>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</si>
  <si>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</si>
  <si>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</si>
  <si>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</si>
  <si>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</si>
  <si>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</si>
  <si>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</si>
  <si>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</si>
  <si>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</si>
  <si>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</si>
  <si>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</si>
  <si>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</si>
  <si>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</si>
  <si>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</si>
  <si>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</si>
  <si>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</si>
  <si>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</si>
  <si>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</si>
  <si>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</si>
  <si>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</si>
  <si>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</si>
  <si>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</si>
  <si>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</si>
  <si>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</si>
  <si>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</si>
  <si>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</si>
  <si>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</si>
  <si>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</si>
  <si>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</si>
  <si>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</si>
  <si>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</si>
  <si>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</si>
  <si>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</si>
  <si>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</si>
  <si>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</si>
  <si>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</si>
  <si>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</si>
  <si>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</si>
  <si>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</si>
  <si>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</si>
  <si>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</si>
  <si>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</si>
  <si>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</si>
  <si>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</si>
  <si>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</si>
  <si>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</si>
  <si>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</si>
  <si>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</si>
  <si>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</si>
  <si>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</si>
  <si>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</si>
  <si>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</si>
  <si>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</si>
  <si>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</si>
  <si>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</si>
  <si>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</si>
  <si>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</si>
  <si>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</si>
  <si>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</si>
  <si>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</si>
  <si>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</si>
  <si>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</si>
  <si>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</si>
  <si>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</si>
  <si>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</si>
  <si>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</si>
  <si>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</si>
  <si>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</si>
  <si>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</si>
  <si>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</si>
  <si>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</si>
  <si>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</si>
  <si>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</si>
  <si>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</si>
  <si>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</si>
  <si>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</si>
  <si>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</si>
  <si>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</si>
  <si>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</si>
  <si>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</si>
  <si>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</si>
  <si>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</si>
  <si>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</si>
  <si>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</si>
  <si>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</si>
  <si>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</si>
  <si>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</si>
  <si>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</si>
  <si>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</si>
  <si>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</si>
  <si>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</si>
  <si>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</si>
  <si>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</si>
  <si>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</si>
  <si>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</si>
  <si>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</si>
  <si>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</si>
  <si>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</si>
  <si>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</si>
  <si>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</si>
  <si>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</si>
  <si>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</si>
  <si>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</si>
  <si>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</si>
  <si>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</si>
  <si>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</si>
  <si>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</si>
  <si>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</si>
  <si>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</si>
  <si>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</si>
  <si>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</si>
  <si>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</si>
  <si>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</si>
  <si>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</si>
  <si>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</si>
  <si>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</si>
  <si>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</si>
  <si>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</si>
  <si>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</si>
  <si>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</si>
  <si>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</si>
  <si>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</si>
  <si>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</si>
  <si>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</si>
  <si>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</si>
  <si>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</si>
  <si>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</si>
  <si>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</si>
  <si>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</si>
  <si>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</si>
  <si>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</si>
  <si>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</si>
  <si>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</si>
  <si>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</si>
  <si>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</si>
  <si>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</si>
  <si>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</si>
  <si>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</si>
  <si>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</si>
  <si>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</si>
  <si>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</si>
  <si>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</si>
  <si>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</si>
  <si>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</si>
  <si>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</si>
  <si>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</si>
  <si>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</si>
  <si>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</si>
  <si>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</si>
  <si>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</si>
  <si>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</si>
  <si>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</si>
  <si>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</si>
  <si>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</si>
  <si>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</si>
  <si>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</si>
  <si>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</si>
  <si>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</si>
  <si>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</si>
  <si>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</si>
  <si>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</si>
  <si>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</si>
  <si>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</si>
  <si>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</si>
  <si>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</si>
  <si>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</si>
  <si>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</si>
  <si>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</si>
  <si>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</si>
  <si>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</si>
  <si>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</si>
  <si>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</si>
  <si>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</si>
  <si>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</si>
  <si>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</si>
  <si>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</si>
  <si>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</si>
  <si>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</si>
  <si>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</si>
  <si>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</si>
  <si>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</si>
  <si>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</si>
  <si>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</si>
  <si>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</si>
  <si>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</si>
  <si>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</si>
  <si>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</si>
  <si>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</si>
  <si>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</si>
  <si>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</si>
  <si>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</si>
  <si>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</si>
  <si>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</si>
  <si>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</si>
  <si>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</si>
  <si>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</si>
  <si>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</si>
  <si>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</si>
  <si>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</si>
  <si>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</si>
  <si>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</si>
  <si>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</si>
  <si>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</si>
  <si>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</si>
  <si>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</si>
  <si>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</si>
  <si>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</si>
  <si>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</si>
  <si>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</si>
  <si>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</si>
  <si>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</si>
  <si>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</si>
  <si>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</si>
  <si>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</si>
  <si>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</si>
  <si>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</si>
  <si>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</si>
  <si>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</si>
  <si>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</si>
  <si>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</si>
  <si>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</si>
  <si>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</si>
  <si>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</si>
  <si>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</si>
  <si>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</si>
  <si>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</si>
  <si>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</si>
  <si>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</si>
  <si>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</si>
  <si>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</si>
  <si>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</si>
  <si>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</si>
  <si>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</si>
  <si>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</si>
  <si>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</si>
  <si>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</si>
  <si>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</si>
  <si>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</si>
  <si>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</si>
  <si>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</si>
  <si>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</si>
  <si>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</si>
  <si>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</si>
  <si>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</si>
  <si>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</si>
  <si>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</si>
  <si>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</si>
  <si>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</si>
  <si>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</si>
  <si>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</si>
  <si>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</si>
  <si>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</si>
  <si>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</si>
  <si>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</si>
  <si>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</si>
  <si>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</si>
  <si>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</si>
  <si>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</si>
  <si>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</si>
  <si>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</si>
  <si>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</si>
  <si>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</si>
  <si>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</si>
  <si>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</si>
  <si>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</si>
  <si>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</si>
  <si>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</si>
  <si>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</si>
  <si>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</si>
  <si>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</si>
  <si>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</si>
  <si>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</si>
  <si>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</si>
  <si>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</si>
  <si>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</si>
  <si>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</si>
  <si>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</si>
  <si>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</si>
  <si>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</si>
  <si>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</si>
  <si>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</si>
  <si>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</si>
  <si>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</si>
  <si>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</si>
  <si>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</si>
  <si>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</si>
  <si>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</si>
  <si>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</si>
  <si>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</si>
  <si>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</si>
  <si>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</si>
  <si>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</si>
  <si>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</si>
  <si>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</si>
  <si>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</si>
  <si>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</si>
  <si>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</si>
  <si>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</si>
  <si>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</si>
  <si>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</si>
  <si>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</si>
  <si>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</si>
  <si>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</si>
  <si>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</si>
  <si>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</si>
  <si>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</si>
  <si>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</si>
  <si>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</si>
  <si>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</si>
  <si>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</si>
  <si>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</si>
  <si>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</si>
  <si>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</si>
  <si>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</si>
  <si>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</si>
  <si>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</si>
  <si>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</si>
  <si>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</si>
  <si>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</si>
  <si>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</si>
  <si>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</si>
  <si>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</si>
  <si>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</si>
  <si>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</si>
  <si>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</si>
  <si>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</si>
  <si>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</si>
  <si>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</si>
  <si>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</si>
  <si>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</si>
  <si>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</si>
  <si>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</si>
  <si>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</si>
  <si>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</si>
  <si>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</si>
  <si>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</si>
  <si>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</si>
  <si>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</si>
  <si>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</si>
  <si>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</si>
  <si>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</si>
  <si>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</si>
  <si>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</si>
  <si>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</si>
  <si>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</si>
  <si>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</si>
  <si>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</si>
  <si>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</si>
  <si>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</si>
  <si>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</si>
  <si>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</si>
  <si>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</si>
  <si>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</si>
  <si>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</si>
  <si>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</si>
  <si>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</si>
  <si>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</si>
  <si>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</si>
  <si>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</si>
  <si>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</si>
  <si>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</si>
  <si>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</si>
  <si>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</si>
  <si>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</si>
  <si>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</si>
  <si>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</si>
  <si>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</si>
  <si>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</si>
  <si>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</si>
  <si>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</si>
  <si>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</si>
  <si>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</si>
  <si>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</si>
  <si>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</si>
  <si>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</si>
  <si>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</si>
  <si>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</si>
  <si>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</si>
  <si>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</si>
  <si>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</si>
  <si>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</si>
  <si>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</si>
  <si>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</si>
  <si>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</si>
  <si>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</si>
  <si>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</si>
  <si>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</si>
  <si>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</si>
  <si>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</si>
  <si>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</si>
  <si>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</si>
  <si>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</si>
  <si>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</si>
  <si>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</si>
  <si>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</si>
  <si>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</si>
  <si>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</si>
  <si>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</si>
  <si>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</si>
  <si>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</si>
  <si>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</si>
  <si>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</si>
  <si>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</si>
  <si>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</si>
  <si>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</si>
  <si>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</si>
  <si>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</si>
  <si>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</si>
  <si>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</si>
  <si>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</si>
  <si>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</si>
  <si>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</si>
  <si>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</si>
  <si>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</si>
  <si>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</si>
  <si>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</si>
  <si>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</si>
  <si>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</si>
  <si>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</si>
  <si>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</si>
  <si>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</si>
  <si>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</si>
  <si>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</si>
  <si>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</si>
  <si>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</si>
  <si>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</si>
  <si>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</si>
  <si>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</si>
  <si>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</si>
  <si>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</si>
  <si>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</si>
  <si>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</si>
  <si>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</si>
  <si>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</si>
  <si>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</si>
  <si>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</si>
  <si>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</si>
  <si>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</si>
  <si>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</si>
  <si>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</si>
  <si>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</si>
  <si>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</si>
  <si>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</si>
  <si>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</si>
  <si>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</si>
  <si>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</si>
  <si>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</si>
  <si>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</si>
  <si>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</si>
  <si>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</si>
  <si>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</si>
  <si>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</si>
  <si>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</si>
  <si>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</si>
  <si>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</si>
  <si>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</si>
  <si>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</si>
  <si>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</si>
  <si>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</si>
  <si>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</si>
  <si>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</si>
  <si>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</si>
  <si>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</si>
  <si>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</si>
  <si>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</si>
  <si>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</si>
  <si>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</si>
  <si>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</si>
  <si>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</si>
  <si>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</si>
  <si>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</si>
  <si>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</si>
  <si>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</si>
  <si>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</si>
  <si>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</si>
  <si>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</si>
  <si>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</si>
  <si>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</si>
  <si>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</si>
  <si>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</si>
  <si>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</si>
  <si>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</si>
  <si>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</si>
  <si>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</si>
  <si>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</si>
  <si>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</si>
  <si>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</si>
  <si>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</si>
  <si>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</si>
  <si>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</si>
  <si>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</si>
  <si>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</si>
  <si>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</si>
  <si>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</si>
  <si>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</si>
  <si>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</si>
  <si>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</si>
  <si>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</si>
  <si>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</si>
  <si>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</si>
  <si>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</si>
  <si>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</si>
  <si>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</si>
  <si>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</si>
  <si>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</si>
  <si>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</si>
  <si>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</si>
  <si>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</si>
  <si>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</si>
  <si>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</si>
  <si>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</si>
  <si>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</si>
  <si>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</si>
  <si>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</si>
  <si>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</si>
  <si>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</si>
  <si>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</si>
  <si>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</si>
  <si>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</si>
  <si>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</si>
  <si>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</si>
  <si>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</si>
  <si>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</si>
  <si>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</si>
  <si>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</si>
  <si>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</si>
  <si>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</si>
  <si>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</si>
  <si>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</si>
  <si>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</si>
  <si>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</si>
  <si>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</si>
  <si>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</si>
  <si>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</si>
  <si>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</si>
  <si>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</si>
  <si>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</si>
  <si>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</si>
  <si>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</si>
  <si>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</si>
  <si>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</si>
  <si>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</si>
  <si>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</si>
  <si>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</si>
  <si>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</si>
  <si>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</si>
  <si>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</si>
  <si>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</si>
  <si>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</si>
  <si>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</si>
  <si>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</si>
  <si>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</si>
  <si>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</si>
  <si>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</si>
  <si>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</si>
  <si>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</si>
  <si>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</si>
  <si>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</si>
  <si>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</si>
  <si>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</si>
  <si>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</si>
  <si>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</si>
  <si>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</si>
  <si>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</si>
  <si>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</si>
  <si>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</si>
  <si>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</si>
  <si>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</si>
  <si>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</si>
  <si>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</si>
  <si>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</si>
  <si>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</si>
  <si>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</si>
  <si>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</si>
  <si>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</si>
  <si>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</si>
  <si>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</si>
  <si>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</si>
  <si>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</si>
  <si>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</si>
  <si>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</si>
  <si>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</si>
  <si>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</si>
  <si>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</si>
  <si>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</si>
  <si>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</si>
  <si>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</si>
  <si>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</si>
  <si>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</si>
  <si>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</si>
  <si>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</si>
  <si>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</si>
  <si>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</si>
  <si>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</si>
  <si>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</si>
  <si>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</si>
  <si>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</si>
  <si>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</si>
  <si>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</si>
  <si>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</si>
  <si>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</si>
  <si>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</si>
  <si>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</si>
  <si>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</si>
  <si>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</si>
  <si>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</si>
  <si>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</si>
  <si>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</si>
  <si>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</si>
  <si>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</si>
  <si>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</si>
  <si>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</si>
  <si>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</si>
  <si>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</si>
  <si>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</si>
  <si>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</si>
  <si>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</si>
  <si>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</si>
  <si>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</si>
  <si>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</si>
  <si>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</si>
  <si>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</si>
  <si>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</si>
  <si>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</si>
  <si>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</si>
  <si>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</si>
  <si>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</si>
  <si>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</si>
  <si>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</si>
  <si>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</si>
  <si>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</si>
  <si>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</si>
  <si>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</si>
  <si>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</si>
  <si>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</si>
  <si>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</si>
  <si>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</si>
  <si>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</si>
  <si>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</si>
  <si>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</si>
  <si>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</si>
  <si>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</si>
  <si>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</si>
  <si>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</si>
  <si>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</si>
  <si>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</si>
  <si>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</si>
  <si>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</si>
  <si>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</si>
  <si>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</si>
  <si>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</si>
  <si>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</si>
  <si>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</si>
  <si>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</si>
  <si>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</si>
  <si>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</si>
  <si>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</si>
  <si>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</si>
  <si>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</si>
  <si>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</si>
  <si>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</si>
  <si>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</si>
  <si>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</si>
  <si>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</si>
  <si>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</si>
  <si>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</si>
  <si>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</si>
  <si>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</si>
  <si>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</si>
  <si>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</si>
  <si>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</si>
  <si>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</si>
  <si>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</si>
  <si>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</si>
  <si>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</si>
  <si>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</si>
  <si>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</si>
  <si>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</si>
  <si>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</si>
  <si>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</si>
  <si>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</si>
  <si>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</si>
  <si>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</si>
  <si>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</si>
  <si>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</si>
  <si>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</si>
  <si>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</si>
  <si>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</si>
  <si>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</si>
  <si>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</si>
  <si>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</si>
  <si>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</si>
  <si>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</si>
  <si>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</si>
  <si>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</si>
  <si>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</si>
  <si>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</si>
  <si>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</si>
  <si>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</si>
  <si>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</si>
  <si>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</si>
  <si>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</si>
  <si>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</si>
  <si>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</si>
  <si>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</si>
  <si>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</si>
  <si>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</si>
  <si>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</si>
  <si>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</si>
  <si>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</si>
  <si>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</si>
  <si>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</si>
  <si>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</si>
  <si>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</si>
  <si>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</si>
  <si>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</si>
  <si>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</si>
  <si>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</si>
  <si>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</si>
  <si>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</si>
  <si>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</si>
  <si>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</si>
  <si>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</si>
  <si>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</si>
  <si>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</si>
  <si>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</si>
  <si>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</si>
  <si>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</si>
  <si>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</si>
  <si>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</si>
  <si>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</si>
  <si>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</si>
  <si>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</si>
  <si>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</si>
  <si>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</si>
  <si>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</si>
  <si>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</si>
  <si>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</si>
  <si>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</si>
  <si>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</si>
  <si>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</si>
  <si>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</si>
  <si>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</si>
  <si>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</si>
  <si>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</si>
  <si>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</si>
  <si>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</si>
  <si>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</si>
  <si>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</si>
  <si>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</si>
  <si>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</si>
  <si>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</si>
  <si>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</si>
  <si>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</si>
  <si>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</si>
  <si>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</si>
  <si>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</si>
  <si>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</si>
  <si>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</si>
  <si>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</si>
  <si>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</si>
  <si>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</si>
  <si>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</si>
  <si>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</si>
  <si>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</si>
  <si>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</si>
  <si>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</si>
  <si>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</si>
  <si>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</si>
  <si>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</si>
  <si>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</si>
  <si>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</si>
  <si>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</si>
  <si>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</si>
  <si>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</si>
  <si>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</si>
  <si>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</si>
  <si>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</si>
  <si>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</si>
  <si>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</si>
  <si>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</si>
  <si>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</si>
  <si>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</si>
  <si>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</si>
  <si>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</si>
  <si>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</si>
  <si>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</si>
  <si>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</si>
  <si>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</si>
  <si>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</si>
  <si>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</si>
  <si>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</si>
  <si>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</si>
  <si>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</si>
  <si>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</si>
  <si>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</si>
  <si>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</si>
  <si>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</si>
  <si>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</si>
  <si>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</si>
  <si>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</si>
  <si>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</si>
  <si>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</si>
  <si>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</si>
  <si>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</si>
  <si>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</si>
  <si>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</si>
  <si>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</si>
  <si>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</si>
  <si>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</si>
  <si>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</si>
  <si>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</si>
  <si>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</si>
  <si>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</si>
  <si>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</si>
  <si>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</si>
  <si>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</si>
  <si>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</si>
  <si>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</si>
  <si>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</si>
  <si>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</si>
  <si>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</si>
  <si>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</si>
  <si>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</si>
  <si>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</si>
  <si>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</si>
  <si>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</si>
  <si>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</si>
  <si>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</si>
  <si>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</si>
  <si>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</si>
  <si>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</si>
  <si>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</si>
  <si>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</si>
  <si>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</si>
  <si>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</si>
  <si>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</si>
  <si>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</si>
  <si>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</si>
  <si>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</si>
  <si>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</si>
  <si>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</si>
  <si>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</si>
  <si>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</si>
  <si>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</si>
  <si>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</si>
  <si>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</si>
  <si>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</si>
  <si>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</si>
  <si>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</si>
  <si>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</si>
  <si>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</si>
  <si>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</si>
  <si>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</si>
  <si>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</si>
  <si>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</si>
  <si>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</si>
  <si>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</si>
  <si>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</si>
  <si>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</si>
  <si>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</si>
  <si>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</si>
  <si>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</si>
  <si>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</si>
  <si>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</si>
  <si>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</si>
  <si>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</si>
  <si>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</si>
  <si>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</si>
  <si>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</si>
  <si>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</si>
  <si>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</si>
  <si>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</si>
  <si>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</si>
  <si>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</si>
  <si>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</si>
  <si>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</si>
  <si>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</si>
  <si>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</si>
  <si>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</si>
  <si>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</si>
  <si>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</si>
  <si>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</si>
  <si>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</si>
  <si>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</si>
  <si>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</si>
  <si>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</si>
  <si>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</si>
  <si>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</si>
  <si>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</si>
  <si>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</si>
  <si>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</si>
  <si>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</si>
  <si>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</si>
  <si>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</si>
  <si>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</si>
  <si>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</si>
  <si>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</si>
  <si>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</si>
  <si>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</si>
  <si>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</si>
  <si>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</si>
  <si>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</si>
  <si>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</si>
  <si>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</si>
  <si>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</si>
  <si>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</si>
  <si>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</si>
  <si>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</si>
  <si>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</si>
  <si>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</si>
  <si>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</si>
  <si>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</si>
  <si>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</si>
  <si>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</si>
  <si>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</si>
  <si>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</si>
  <si>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</si>
  <si>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</si>
  <si>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</si>
  <si>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</si>
  <si>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</si>
  <si>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</si>
  <si>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</si>
  <si>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</si>
  <si>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</si>
  <si>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</si>
  <si>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</si>
  <si>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</si>
  <si>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</si>
  <si>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</si>
  <si>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</si>
  <si>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</si>
  <si>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</si>
  <si>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</si>
  <si>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</si>
  <si>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</si>
  <si>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</si>
  <si>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</si>
  <si>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</si>
  <si>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</si>
  <si>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</si>
  <si>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</si>
  <si>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</si>
  <si>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</si>
  <si>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</si>
  <si>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</si>
  <si>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</si>
  <si>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</si>
  <si>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</si>
  <si>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</si>
  <si>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</si>
  <si>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</si>
  <si>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</si>
  <si>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</si>
  <si>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</si>
  <si>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</si>
  <si>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</si>
  <si>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</si>
  <si>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</si>
  <si>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</si>
  <si>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</si>
  <si>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</si>
  <si>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</si>
  <si>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</si>
  <si>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</si>
  <si>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</si>
  <si>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</si>
  <si>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</si>
  <si>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</si>
  <si>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</si>
  <si>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</si>
  <si>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</si>
  <si>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</si>
  <si>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</si>
  <si>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</si>
  <si>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</si>
  <si>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</si>
  <si>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</si>
  <si>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</si>
  <si>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</si>
  <si>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</si>
  <si>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</si>
  <si>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</si>
  <si>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</si>
  <si>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</si>
  <si>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</si>
  <si>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</si>
  <si>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</si>
  <si>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</si>
  <si>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</si>
  <si>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</si>
  <si>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</si>
  <si>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</si>
  <si>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</si>
  <si>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</si>
  <si>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</si>
  <si>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</si>
  <si>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</si>
  <si>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</si>
  <si>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</si>
  <si>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</si>
  <si>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</si>
  <si>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</si>
  <si>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</si>
  <si>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</si>
  <si>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</si>
  <si>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</si>
  <si>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</si>
  <si>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</si>
  <si>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</si>
  <si>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</si>
  <si>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</si>
  <si>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</si>
  <si>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</si>
  <si>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</si>
  <si>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</si>
  <si>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</si>
  <si>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</si>
  <si>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</si>
  <si>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</si>
  <si>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</si>
  <si>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</si>
  <si>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</si>
  <si>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</si>
  <si>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</si>
  <si>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</si>
  <si>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</si>
  <si>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</si>
  <si>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</si>
  <si>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</si>
  <si>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</si>
  <si>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</si>
  <si>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</si>
  <si>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</si>
  <si>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</si>
  <si>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</si>
  <si>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</si>
  <si>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</si>
  <si>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</si>
  <si>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</si>
  <si>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</si>
  <si>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</si>
  <si>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</si>
  <si>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</si>
  <si>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</si>
  <si>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</si>
  <si>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</si>
  <si>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</si>
  <si>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</si>
  <si>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</si>
  <si>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</si>
  <si>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</si>
  <si>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</si>
  <si>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</si>
  <si>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</si>
  <si>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</si>
  <si>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</si>
  <si>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</si>
  <si>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</si>
  <si>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</si>
  <si>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</si>
  <si>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</si>
  <si>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</si>
  <si>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</si>
  <si>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</si>
  <si>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</si>
  <si>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</si>
  <si>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</si>
  <si>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</si>
  <si>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</si>
  <si>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</si>
  <si>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</si>
  <si>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</si>
  <si>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</si>
  <si>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</si>
  <si>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</si>
  <si>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</si>
  <si>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</si>
  <si>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</si>
  <si>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</si>
  <si>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</si>
  <si>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</si>
  <si>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</si>
  <si>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</si>
  <si>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</si>
  <si>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</si>
  <si>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</si>
  <si>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</si>
  <si>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</si>
  <si>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</si>
  <si>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</si>
  <si>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</si>
  <si>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</si>
  <si>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</si>
  <si>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</si>
  <si>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</si>
  <si>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</si>
  <si>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</si>
  <si>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</si>
  <si>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</si>
  <si>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</si>
  <si>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</si>
  <si>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</si>
  <si>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</si>
  <si>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</si>
  <si>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</si>
  <si>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</si>
  <si>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</si>
  <si>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</si>
  <si>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</si>
  <si>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</si>
  <si>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</si>
  <si>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</si>
  <si>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</si>
  <si>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</si>
  <si>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</si>
  <si>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</si>
  <si>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</si>
  <si>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</si>
  <si>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</si>
  <si>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</si>
  <si>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</si>
  <si>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</si>
  <si>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</si>
  <si>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</si>
  <si>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</si>
  <si>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</si>
  <si>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</si>
  <si>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</si>
  <si>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</si>
  <si>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</si>
  <si>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</si>
  <si>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</si>
  <si>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</si>
  <si>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</si>
  <si>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</si>
  <si>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</si>
  <si>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</si>
  <si>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</si>
  <si>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</si>
  <si>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</si>
  <si>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</si>
  <si>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</si>
  <si>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</si>
  <si>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</si>
  <si>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</si>
  <si>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</si>
  <si>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</si>
  <si>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</si>
  <si>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</si>
  <si>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</si>
  <si>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</si>
  <si>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</si>
  <si>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</si>
  <si>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</si>
  <si>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</si>
  <si>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</si>
  <si>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</si>
  <si>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</si>
  <si>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</si>
  <si>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</si>
  <si>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</si>
  <si>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</si>
  <si>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</si>
  <si>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</si>
  <si>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</si>
  <si>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</si>
  <si>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</si>
  <si>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</si>
  <si>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</si>
  <si>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</si>
  <si>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</si>
  <si>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</si>
  <si>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</si>
  <si>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</si>
  <si>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</si>
  <si>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</si>
  <si>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</si>
  <si>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</si>
  <si>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</si>
  <si>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</si>
  <si>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</si>
  <si>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</si>
  <si>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</si>
  <si>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</si>
  <si>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</si>
  <si>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</si>
  <si>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</si>
  <si>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</si>
  <si>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</si>
  <si>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</si>
  <si>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</si>
  <si>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</si>
  <si>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</si>
  <si>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</si>
  <si>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</si>
  <si>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</si>
  <si>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</si>
  <si>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</si>
  <si>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</si>
  <si>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</si>
  <si>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</si>
  <si>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</si>
  <si>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</si>
  <si>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</si>
  <si>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</si>
  <si>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</si>
  <si>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</si>
  <si>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</si>
  <si>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</si>
  <si>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</si>
  <si>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</si>
  <si>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</si>
  <si>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</si>
  <si>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</si>
  <si>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</si>
  <si>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</si>
  <si>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</si>
  <si>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</si>
  <si>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</si>
  <si>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</si>
  <si>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</si>
  <si>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</si>
  <si>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</si>
  <si>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</si>
  <si>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</si>
  <si>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</si>
  <si>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</si>
  <si>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</si>
  <si>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</si>
  <si>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</si>
  <si>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</si>
  <si>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</si>
  <si>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</si>
  <si>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</si>
  <si>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</si>
  <si>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</si>
  <si>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</si>
  <si>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</si>
  <si>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</si>
  <si>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</si>
  <si>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</si>
  <si>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</si>
  <si>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</si>
  <si>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</si>
  <si>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</si>
  <si>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</si>
  <si>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</si>
  <si>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</si>
  <si>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</si>
  <si>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</si>
  <si>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</si>
  <si>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</si>
  <si>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</si>
  <si>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</si>
  <si>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</si>
  <si>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</si>
  <si>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</si>
  <si>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</si>
  <si>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</si>
  <si>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</si>
  <si>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</si>
  <si>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</si>
  <si>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</si>
  <si>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</si>
  <si>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</si>
  <si>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</si>
  <si>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</si>
  <si>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</si>
  <si>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</si>
  <si>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</si>
  <si>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</si>
  <si>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</si>
  <si>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</si>
  <si>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</si>
  <si>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</si>
  <si>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</si>
  <si>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</si>
  <si>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</si>
  <si>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</si>
  <si>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</si>
  <si>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</si>
  <si>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</si>
  <si>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</si>
  <si>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</si>
  <si>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</si>
  <si>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</si>
  <si>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</si>
  <si>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</si>
  <si>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</si>
  <si>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</si>
  <si>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</si>
  <si>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</si>
  <si>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</si>
  <si>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</si>
  <si>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</si>
  <si>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</si>
  <si>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</si>
  <si>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</si>
  <si>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</si>
  <si>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</si>
  <si>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</si>
  <si>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</si>
  <si>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</si>
  <si>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</si>
  <si>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</si>
  <si>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</si>
  <si>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</si>
  <si>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</si>
  <si>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</si>
  <si>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</si>
  <si>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</si>
  <si>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</si>
  <si>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</si>
  <si>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</si>
  <si>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</si>
  <si>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</si>
  <si>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</si>
  <si>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</si>
  <si>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</si>
  <si>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</si>
  <si>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</si>
  <si>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</si>
  <si>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</si>
  <si>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</si>
  <si>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</si>
  <si>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</si>
  <si>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</si>
  <si>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</si>
  <si>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</si>
  <si>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</si>
  <si>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</si>
  <si>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</si>
  <si>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</si>
  <si>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</si>
  <si>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</si>
  <si>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</si>
  <si>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</si>
  <si>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</si>
  <si>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</si>
  <si>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</si>
  <si>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</si>
  <si>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</si>
  <si>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</si>
  <si>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</si>
  <si>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</si>
  <si>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</si>
  <si>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</si>
  <si>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</si>
  <si>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</si>
  <si>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</si>
  <si>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</si>
  <si>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</si>
  <si>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</si>
  <si>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</si>
  <si>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</si>
  <si>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</si>
  <si>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</si>
  <si>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</si>
  <si>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</si>
  <si>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</si>
  <si>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</si>
  <si>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</si>
  <si>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</si>
  <si>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</si>
  <si>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</si>
  <si>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</si>
  <si>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</si>
  <si>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</si>
  <si>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</si>
  <si>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</si>
  <si>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</si>
  <si>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</si>
  <si>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</si>
  <si>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</si>
  <si>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</si>
  <si>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</si>
  <si>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</si>
  <si>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</si>
  <si>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</si>
  <si>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</si>
  <si>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</si>
  <si>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</si>
  <si>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</si>
  <si>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</si>
  <si>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</si>
  <si>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</si>
  <si>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</si>
  <si>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</si>
  <si>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</si>
  <si>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</si>
  <si>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</si>
  <si>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</si>
  <si>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</si>
  <si>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</si>
  <si>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</si>
  <si>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</si>
  <si>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</si>
  <si>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</si>
  <si>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</si>
  <si>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</si>
  <si>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</si>
  <si>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</si>
  <si>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</si>
  <si>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</si>
  <si>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</si>
  <si>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</si>
  <si>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</si>
  <si>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</si>
  <si>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</si>
  <si>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</si>
  <si>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</si>
  <si>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</si>
  <si>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</si>
  <si>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</si>
  <si>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</si>
  <si>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</si>
  <si>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</si>
  <si>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</si>
  <si>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</si>
  <si>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</si>
  <si>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</si>
  <si>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</si>
  <si>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</si>
  <si>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</si>
  <si>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</si>
  <si>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</si>
  <si>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</si>
  <si>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</si>
  <si>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</si>
  <si>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</si>
  <si>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</si>
  <si>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</si>
  <si>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</si>
  <si>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</si>
  <si>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</si>
  <si>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</si>
  <si>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</si>
  <si>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</si>
  <si>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</si>
  <si>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</si>
  <si>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</si>
  <si>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</si>
  <si>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</si>
  <si>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</si>
  <si>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</si>
  <si>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</si>
  <si>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</si>
  <si>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</si>
  <si>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</si>
  <si>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</si>
  <si>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</si>
  <si>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</si>
  <si>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</si>
  <si>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</si>
  <si>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</si>
  <si>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</si>
  <si>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</si>
  <si>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</si>
  <si>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</si>
  <si>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</si>
  <si>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</si>
  <si>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</si>
  <si>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</si>
  <si>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</si>
  <si>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</si>
  <si>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</si>
  <si>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</si>
  <si>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</si>
  <si>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</si>
  <si>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</si>
  <si>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</si>
  <si>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</si>
  <si>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</si>
  <si>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</si>
  <si>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</si>
  <si>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</si>
  <si>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</si>
  <si>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</si>
  <si>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</si>
  <si>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</si>
  <si>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</si>
  <si>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</si>
  <si>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</si>
  <si>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</si>
  <si>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</si>
  <si>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</si>
  <si>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</si>
  <si>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</si>
  <si>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</si>
  <si>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</si>
  <si>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</si>
  <si>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</si>
  <si>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</si>
  <si>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</si>
  <si>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</si>
  <si>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</si>
  <si>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</si>
  <si>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</si>
  <si>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</si>
  <si>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</si>
  <si>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</si>
  <si>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</si>
  <si>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</si>
  <si>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</si>
  <si>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</si>
  <si>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</si>
  <si>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</si>
  <si>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</si>
  <si>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</si>
  <si>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</si>
  <si>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</si>
  <si>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</si>
  <si>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</si>
  <si>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</si>
  <si>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</si>
  <si>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</si>
  <si>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</si>
  <si>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</si>
  <si>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</si>
  <si>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</si>
  <si>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</si>
  <si>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</si>
  <si>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</si>
  <si>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</si>
  <si>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</si>
  <si>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</si>
  <si>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</si>
  <si>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</si>
  <si>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</si>
  <si>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</si>
  <si>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</si>
  <si>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</si>
  <si>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</si>
  <si>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</si>
  <si>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</si>
  <si>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</si>
  <si>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</si>
  <si>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</si>
  <si>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</si>
  <si>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</si>
  <si>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</si>
  <si>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</si>
  <si>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</si>
  <si>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</si>
  <si>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</si>
  <si>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</si>
  <si>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</si>
  <si>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</si>
  <si>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</si>
  <si>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</si>
  <si>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</si>
  <si>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</si>
  <si>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</si>
  <si>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</si>
  <si>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</si>
  <si>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</si>
  <si>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</si>
  <si>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</si>
  <si>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</si>
  <si>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</si>
  <si>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</si>
  <si>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</si>
  <si>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</si>
  <si>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</si>
  <si>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</si>
  <si>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</si>
  <si>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</si>
  <si>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</si>
  <si>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</si>
  <si>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</si>
  <si>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</si>
  <si>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</si>
  <si>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</si>
  <si>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</si>
  <si>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</si>
  <si>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</si>
  <si>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</si>
  <si>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</si>
  <si>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</si>
  <si>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</si>
  <si>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</si>
  <si>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</si>
  <si>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</si>
  <si>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</si>
  <si>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</si>
  <si>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</si>
  <si>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</si>
  <si>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</si>
  <si>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</si>
  <si>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</si>
  <si>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</si>
  <si>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</si>
  <si>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</si>
  <si>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</si>
  <si>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</si>
  <si>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</si>
  <si>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</si>
  <si>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</si>
  <si>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</si>
  <si>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</si>
  <si>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</si>
  <si>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</si>
  <si>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</si>
  <si>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</si>
  <si>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</si>
  <si>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</si>
  <si>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</si>
  <si>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</si>
  <si>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</si>
  <si>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</si>
  <si>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</si>
  <si>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</si>
  <si>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</si>
  <si>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</si>
  <si>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</si>
  <si>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</si>
  <si>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</si>
  <si>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</si>
  <si>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</si>
  <si>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</si>
  <si>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</si>
  <si>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</si>
  <si>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</si>
  <si>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</si>
  <si>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</si>
  <si>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</si>
  <si>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</si>
  <si>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</si>
  <si>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</si>
  <si>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</si>
  <si>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</si>
  <si>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</si>
  <si>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</si>
  <si>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</si>
  <si>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</si>
  <si>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</si>
  <si>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</si>
  <si>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</si>
  <si>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</si>
  <si>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</si>
  <si>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</si>
  <si>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</si>
  <si>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</si>
  <si>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</si>
  <si>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</si>
  <si>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</si>
  <si>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</si>
  <si>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</si>
  <si>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</si>
  <si>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</si>
  <si>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</si>
  <si>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</si>
  <si>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</si>
  <si>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</si>
  <si>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</si>
  <si>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</si>
  <si>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</si>
  <si>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</si>
  <si>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</si>
  <si>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</si>
  <si>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</si>
  <si>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</si>
  <si>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</si>
  <si>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</si>
  <si>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</si>
  <si>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</si>
  <si>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</si>
  <si>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</si>
  <si>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</si>
  <si>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</si>
  <si>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</si>
  <si>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</si>
  <si>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</si>
  <si>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</si>
  <si>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</si>
  <si>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</si>
  <si>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</si>
  <si>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</si>
  <si>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</si>
  <si>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</si>
  <si>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</si>
  <si>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</si>
  <si>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</si>
  <si>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</si>
  <si>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</si>
  <si>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</si>
  <si>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</si>
  <si>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</si>
  <si>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</si>
  <si>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</si>
  <si>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</si>
  <si>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</si>
  <si>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</si>
  <si>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</si>
  <si>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</si>
  <si>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</si>
  <si>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</si>
  <si>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</si>
  <si>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</si>
  <si>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</si>
  <si>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</si>
  <si>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</si>
  <si>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</si>
  <si>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</si>
  <si>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</si>
  <si>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</si>
  <si>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</si>
  <si>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</si>
  <si>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</si>
  <si>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</si>
  <si>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</si>
  <si>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</si>
  <si>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</si>
  <si>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</si>
  <si>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</si>
  <si>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</si>
  <si>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</si>
  <si>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</si>
  <si>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</si>
  <si>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</si>
  <si>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</si>
  <si>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</si>
  <si>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</si>
  <si>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</si>
  <si>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</si>
  <si>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</si>
  <si>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</si>
  <si>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</si>
  <si>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</si>
  <si>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</si>
  <si>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</si>
  <si>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</si>
  <si>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</si>
  <si>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</si>
  <si>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</si>
  <si>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</si>
  <si>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</si>
  <si>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</si>
  <si>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</si>
  <si>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</si>
  <si>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</si>
  <si>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</si>
  <si>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</si>
  <si>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</si>
  <si>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</si>
  <si>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</si>
  <si>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</si>
  <si>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</si>
  <si>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</si>
  <si>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</si>
  <si>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</si>
  <si>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</si>
  <si>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</si>
  <si>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</si>
  <si>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</si>
  <si>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</si>
  <si>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</si>
  <si>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</si>
  <si>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</si>
  <si>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</si>
  <si>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</si>
  <si>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</si>
  <si>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</si>
  <si>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</si>
  <si>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</si>
  <si>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</si>
  <si>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</si>
  <si>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</si>
  <si>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</si>
  <si>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</si>
  <si>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</si>
  <si>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</si>
  <si>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</si>
  <si>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</si>
  <si>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</si>
  <si>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</si>
  <si>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</si>
  <si>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</si>
  <si>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</si>
  <si>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</si>
  <si>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</si>
  <si>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</si>
  <si>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</si>
  <si>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</si>
  <si>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</si>
  <si>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</si>
  <si>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</si>
  <si>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</si>
  <si>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</si>
  <si>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</si>
  <si>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</si>
  <si>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</si>
  <si>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</si>
  <si>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</si>
  <si>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</si>
  <si>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</si>
  <si>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</si>
  <si>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</si>
  <si>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</si>
  <si>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</si>
  <si>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</si>
  <si>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</si>
  <si>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</si>
  <si>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</si>
  <si>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</si>
  <si>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</si>
  <si>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</si>
  <si>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</si>
  <si>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</si>
  <si>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</si>
  <si>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</si>
  <si>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</si>
  <si>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</si>
  <si>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</si>
  <si>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</si>
  <si>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</si>
  <si>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</si>
  <si>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</si>
  <si>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</si>
  <si>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</si>
  <si>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</si>
  <si>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</si>
  <si>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</si>
  <si>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</si>
  <si>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</si>
  <si>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</si>
  <si>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</si>
  <si>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</si>
  <si>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</si>
  <si>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</si>
  <si>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</si>
  <si>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</si>
  <si>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</si>
  <si>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</si>
  <si>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</si>
  <si>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</si>
  <si>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</si>
  <si>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</si>
  <si>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</si>
  <si>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</si>
  <si>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</si>
  <si>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</si>
  <si>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</si>
  <si>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</si>
  <si>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</si>
  <si>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</si>
  <si>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</si>
  <si>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</si>
  <si>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</si>
  <si>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</si>
  <si>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</si>
  <si>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</si>
  <si>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</si>
  <si>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</si>
  <si>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</si>
  <si>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</si>
  <si>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</si>
  <si>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</si>
  <si>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</si>
  <si>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</si>
  <si>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</si>
  <si>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</si>
  <si>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</si>
  <si>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</si>
  <si>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</si>
  <si>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</si>
  <si>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</si>
  <si>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</si>
  <si>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</si>
  <si>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</si>
  <si>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</si>
  <si>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</si>
  <si>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</si>
  <si>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</si>
  <si>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</si>
  <si>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</si>
  <si>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</si>
  <si>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</si>
  <si>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</si>
  <si>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</si>
  <si>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</si>
  <si>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</si>
  <si>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</si>
  <si>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</si>
  <si>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</si>
  <si>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</si>
  <si>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</si>
  <si>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</si>
  <si>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</si>
  <si>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</si>
  <si>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</si>
  <si>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</si>
  <si>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</si>
  <si>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</si>
  <si>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</si>
  <si>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</si>
  <si>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</si>
  <si>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</si>
  <si>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</si>
  <si>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</si>
  <si>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</si>
  <si>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</si>
  <si>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</si>
  <si>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</si>
  <si>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</si>
  <si>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</si>
  <si>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</si>
  <si>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</si>
  <si>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</si>
  <si>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</si>
  <si>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</si>
  <si>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</si>
  <si>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</si>
  <si>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</si>
  <si>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</si>
  <si>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</si>
  <si>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</si>
  <si>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</si>
  <si>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</si>
  <si>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</si>
  <si>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</si>
  <si>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</si>
  <si>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</si>
  <si>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</si>
  <si>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</si>
  <si>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</si>
  <si>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</si>
  <si>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</si>
  <si>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</si>
  <si>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</si>
  <si>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</si>
  <si>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</si>
  <si>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</si>
  <si>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</si>
  <si>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</si>
  <si>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</si>
  <si>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</si>
  <si>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</si>
  <si>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</si>
  <si>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</si>
  <si>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</si>
  <si>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</si>
  <si>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</si>
  <si>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</si>
  <si>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</si>
  <si>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</si>
  <si>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</si>
  <si>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</si>
  <si>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</si>
  <si>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</si>
  <si>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</si>
  <si>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</si>
  <si>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</si>
  <si>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</si>
  <si>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</si>
  <si>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</si>
  <si>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</si>
  <si>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</si>
  <si>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</si>
  <si>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</si>
  <si>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</si>
  <si>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</si>
  <si>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</si>
  <si>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</si>
  <si>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</si>
  <si>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</si>
  <si>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</si>
  <si>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</si>
  <si>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</si>
  <si>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</si>
  <si>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</si>
  <si>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</si>
  <si>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</si>
  <si>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</si>
  <si>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</si>
  <si>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</si>
  <si>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</si>
  <si>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</si>
  <si>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</si>
  <si>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</si>
  <si>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</si>
  <si>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</si>
  <si>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</si>
  <si>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</si>
  <si>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</si>
  <si>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</si>
  <si>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</si>
  <si>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</si>
  <si>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</si>
  <si>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</si>
  <si>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</si>
  <si>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</si>
  <si>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</si>
  <si>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</si>
  <si>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</si>
  <si>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</si>
  <si>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</si>
  <si>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</si>
  <si>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</si>
  <si>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</si>
  <si>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</si>
  <si>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</si>
  <si>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</si>
  <si>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</si>
  <si>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</si>
  <si>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</si>
  <si>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</si>
  <si>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</si>
  <si>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</si>
  <si>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</si>
  <si>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</si>
  <si>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</si>
  <si>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</si>
  <si>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</si>
  <si>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</si>
  <si>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</si>
  <si>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</si>
  <si>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</si>
  <si>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</si>
  <si>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</si>
  <si>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</si>
  <si>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</si>
  <si>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</si>
  <si>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</si>
  <si>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</si>
  <si>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</si>
  <si>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</si>
  <si>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</si>
  <si>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</si>
  <si>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</si>
  <si>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</si>
  <si>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</si>
  <si>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</si>
  <si>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</si>
  <si>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</si>
  <si>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</si>
  <si>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</si>
  <si>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</si>
  <si>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</si>
  <si>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</si>
  <si>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</si>
  <si>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</si>
  <si>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</si>
  <si>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</si>
  <si>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</si>
  <si>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</si>
  <si>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</si>
  <si>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</si>
  <si>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</si>
  <si>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</si>
  <si>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</si>
  <si>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</si>
  <si>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</si>
  <si>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</si>
  <si>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</si>
  <si>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</si>
  <si>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</si>
  <si>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</si>
  <si>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</si>
  <si>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</si>
  <si>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</si>
  <si>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</si>
  <si>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</si>
  <si>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</si>
  <si>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</si>
  <si>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</si>
  <si>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</si>
  <si>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</si>
  <si>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</si>
  <si>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</si>
  <si>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</si>
  <si>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</si>
  <si>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</si>
  <si>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</si>
  <si>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</si>
  <si>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</si>
  <si>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</si>
  <si>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</si>
  <si>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</si>
  <si>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</si>
  <si>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</si>
  <si>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</si>
  <si>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</si>
  <si>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</si>
  <si>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</si>
  <si>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</si>
  <si>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</si>
  <si>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</si>
  <si>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</si>
  <si>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</si>
  <si>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</si>
  <si>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</si>
  <si>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</si>
  <si>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</si>
  <si>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</si>
  <si>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</si>
  <si>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</si>
  <si>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</si>
  <si>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</si>
  <si>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</si>
  <si>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</si>
  <si>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</si>
  <si>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</si>
  <si>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</si>
  <si>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</si>
  <si>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</si>
  <si>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</si>
  <si>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</si>
  <si>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</si>
  <si>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</si>
  <si>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</si>
  <si>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</si>
  <si>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</si>
  <si>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</si>
  <si>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</si>
  <si>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</si>
  <si>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</si>
  <si>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</si>
  <si>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</si>
  <si>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</si>
  <si>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</si>
  <si>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</si>
  <si>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</si>
  <si>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</si>
  <si>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</si>
  <si>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</si>
  <si>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</si>
  <si>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</si>
  <si>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</si>
  <si>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</si>
  <si>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</si>
  <si>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</si>
  <si>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</si>
  <si>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</si>
  <si>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</si>
  <si>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</si>
  <si>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</si>
  <si>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</si>
  <si>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</si>
  <si>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</si>
  <si>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</si>
  <si>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</si>
  <si>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</si>
  <si>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</si>
  <si>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</si>
  <si>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</si>
  <si>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</si>
  <si>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</si>
  <si>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</si>
  <si>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</si>
  <si>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</si>
  <si>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</si>
  <si>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</si>
  <si>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</si>
  <si>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</si>
  <si>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</si>
  <si>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</si>
  <si>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</si>
  <si>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</si>
  <si>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</si>
  <si>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</si>
  <si>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</si>
  <si>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</si>
  <si>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</si>
  <si>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</si>
  <si>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</si>
  <si>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</si>
  <si>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</si>
  <si>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</si>
  <si>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</si>
  <si>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</si>
  <si>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</si>
  <si>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</si>
  <si>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</si>
  <si>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</si>
  <si>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</si>
  <si>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</si>
  <si>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</si>
  <si>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</si>
  <si>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</si>
  <si>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</si>
  <si>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</si>
  <si>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</si>
  <si>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</si>
  <si>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</si>
  <si>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</si>
  <si>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</si>
  <si>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</si>
  <si>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</si>
  <si>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</si>
  <si>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</si>
  <si>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</si>
  <si>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</si>
  <si>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</si>
  <si>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</si>
  <si>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</si>
  <si>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</si>
  <si>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</si>
  <si>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</si>
  <si>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</si>
  <si>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</si>
  <si>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</si>
  <si>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</si>
  <si>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</si>
  <si>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</si>
  <si>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</si>
  <si>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</si>
  <si>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</si>
  <si>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</si>
  <si>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</si>
  <si>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</si>
  <si>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</si>
  <si>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</si>
  <si>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</si>
  <si>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</si>
  <si>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</si>
  <si>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</si>
  <si>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</si>
  <si>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</si>
  <si>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</si>
  <si>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</si>
  <si>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</si>
  <si>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</si>
  <si>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</si>
  <si>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</si>
  <si>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</si>
  <si>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</si>
  <si>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</si>
  <si>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</si>
  <si>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</si>
  <si>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</si>
  <si>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</si>
  <si>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</si>
  <si>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</si>
  <si>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</si>
  <si>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</si>
  <si>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</si>
  <si>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</si>
  <si>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</si>
  <si>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</si>
  <si>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</si>
  <si>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</si>
  <si>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</si>
  <si>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</si>
  <si>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</si>
  <si>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</si>
  <si>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</si>
  <si>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</si>
  <si>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</si>
  <si>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</si>
  <si>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</si>
  <si>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</si>
  <si>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</si>
  <si>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</si>
  <si>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</si>
  <si>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</si>
  <si>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</si>
  <si>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</si>
  <si>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</si>
  <si>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</si>
  <si>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</si>
  <si>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</si>
  <si>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</si>
  <si>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</si>
  <si>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</si>
  <si>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</si>
  <si>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</si>
  <si>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</si>
  <si>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</si>
  <si>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</si>
  <si>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</si>
  <si>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</si>
  <si>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</si>
  <si>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</si>
  <si>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</si>
  <si>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</si>
  <si>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</si>
  <si>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</si>
  <si>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</si>
  <si>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</si>
  <si>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</si>
  <si>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</si>
  <si>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</si>
  <si>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</si>
  <si>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</si>
  <si>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</si>
  <si>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</si>
  <si>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</si>
  <si>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</si>
  <si>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</si>
  <si>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</si>
  <si>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</si>
  <si>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</si>
  <si>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</si>
  <si>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</si>
  <si>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</si>
  <si>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</si>
  <si>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</si>
  <si>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</si>
  <si>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</si>
  <si>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</si>
  <si>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</si>
  <si>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</si>
  <si>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</si>
  <si>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</si>
  <si>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</si>
  <si>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</si>
  <si>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</si>
  <si>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</si>
  <si>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</si>
  <si>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</si>
  <si>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</si>
  <si>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</si>
  <si>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</si>
  <si>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</si>
  <si>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</si>
  <si>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</si>
  <si>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</si>
  <si>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</si>
  <si>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</si>
  <si>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</si>
  <si>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</si>
  <si>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</si>
  <si>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</si>
  <si>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</si>
  <si>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</si>
  <si>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</si>
  <si>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</si>
  <si>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</si>
  <si>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</si>
  <si>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</si>
  <si>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</si>
  <si>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</si>
  <si>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</si>
  <si>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</si>
  <si>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</si>
  <si>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</si>
  <si>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</si>
  <si>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</si>
  <si>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</si>
  <si>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</si>
  <si>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</si>
  <si>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</si>
  <si>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</si>
  <si>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</si>
  <si>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</si>
  <si>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</si>
  <si>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</si>
  <si>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</si>
  <si>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</si>
  <si>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</si>
  <si>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</si>
  <si>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</si>
  <si>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</si>
  <si>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</si>
  <si>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</si>
  <si>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</si>
  <si>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</si>
  <si>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</si>
  <si>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</si>
  <si>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</si>
  <si>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</si>
  <si>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</si>
  <si>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</si>
  <si>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</si>
  <si>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</si>
  <si>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</si>
  <si>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</si>
  <si>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</si>
  <si>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</si>
  <si>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</si>
  <si>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</si>
  <si>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</si>
  <si>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</si>
  <si>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</si>
  <si>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</si>
  <si>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</si>
  <si>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</si>
  <si>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</si>
  <si>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</si>
  <si>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</si>
  <si>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</si>
  <si>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</si>
  <si>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</si>
  <si>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</si>
  <si>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</si>
  <si>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</si>
  <si>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</si>
  <si>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</si>
  <si>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</si>
  <si>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</si>
  <si>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</si>
  <si>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</si>
  <si>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</si>
  <si>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</si>
  <si>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</si>
  <si>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</si>
  <si>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</si>
  <si>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</si>
  <si>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</si>
  <si>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</si>
  <si>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</si>
  <si>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</si>
  <si>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</si>
  <si>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</si>
  <si>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</si>
  <si>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</si>
  <si>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</si>
  <si>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</si>
  <si>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</si>
  <si>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</si>
  <si>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</si>
  <si>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</si>
  <si>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</si>
  <si>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</si>
  <si>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</si>
  <si>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</si>
  <si>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</si>
  <si>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</si>
  <si>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</si>
  <si>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</si>
  <si>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</si>
  <si>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</si>
  <si>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</si>
  <si>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</si>
  <si>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</si>
  <si>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</si>
  <si>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</si>
  <si>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</si>
  <si>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</si>
  <si>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</si>
  <si>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</si>
  <si>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</si>
  <si>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</si>
  <si>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</si>
  <si>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</si>
  <si>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</si>
  <si>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</si>
  <si>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</si>
  <si>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</si>
  <si>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</si>
  <si>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</si>
  <si>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</si>
  <si>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</si>
  <si>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</si>
  <si>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</si>
  <si>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</si>
  <si>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</si>
  <si>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</si>
  <si>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</si>
  <si>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</si>
  <si>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</si>
  <si>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</si>
  <si>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</si>
  <si>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</si>
  <si>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</si>
  <si>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</si>
  <si>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</si>
  <si>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</si>
  <si>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</si>
  <si>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</si>
  <si>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</si>
  <si>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</si>
  <si>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</si>
  <si>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</si>
  <si>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</si>
  <si>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</si>
  <si>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</si>
  <si>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</si>
  <si>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</si>
  <si>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</si>
  <si>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</si>
  <si>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</si>
  <si>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</si>
  <si>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</si>
  <si>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</si>
  <si>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</si>
  <si>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</si>
  <si>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</si>
  <si>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</si>
  <si>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</si>
  <si>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</si>
  <si>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</si>
  <si>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</si>
  <si>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</si>
  <si>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</si>
  <si>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</si>
  <si>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</si>
  <si>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</si>
  <si>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</si>
  <si>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</si>
  <si>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</si>
  <si>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</si>
  <si>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</si>
  <si>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</si>
  <si>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</si>
  <si>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</si>
  <si>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</si>
  <si>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</si>
  <si>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</si>
  <si>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</si>
  <si>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</si>
  <si>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</si>
  <si>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</si>
  <si>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</si>
  <si>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</si>
  <si>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</si>
  <si>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</si>
  <si>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</si>
  <si>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</si>
  <si>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</si>
  <si>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</si>
  <si>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</si>
  <si>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</si>
  <si>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</si>
  <si>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</si>
  <si>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</si>
  <si>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</si>
  <si>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</si>
  <si>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</si>
  <si>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</si>
  <si>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</si>
  <si>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</si>
  <si>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</si>
  <si>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</si>
  <si>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</si>
  <si>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</si>
  <si>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</si>
  <si>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</si>
  <si>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</si>
  <si>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</si>
  <si>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</si>
  <si>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</si>
  <si>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</si>
  <si>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</si>
  <si>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</si>
  <si>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</si>
  <si>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</si>
  <si>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</si>
  <si>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</si>
  <si>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</si>
  <si>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</si>
  <si>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</si>
  <si>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</si>
  <si>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</si>
  <si>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</si>
  <si>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</si>
  <si>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</si>
  <si>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</si>
  <si>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</si>
  <si>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</si>
  <si>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</si>
  <si>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</si>
  <si>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</si>
  <si>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</si>
  <si>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</si>
  <si>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</si>
  <si>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</si>
  <si>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</si>
  <si>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</si>
  <si>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</si>
  <si>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</si>
  <si>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</si>
  <si>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</si>
  <si>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</si>
  <si>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</si>
  <si>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</si>
  <si>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</si>
  <si>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</si>
  <si>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</si>
  <si>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</si>
  <si>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</si>
  <si>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</si>
  <si>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</si>
  <si>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</si>
  <si>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</si>
  <si>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</si>
  <si>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</si>
  <si>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</si>
  <si>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</si>
  <si>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</si>
  <si>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</si>
  <si>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</si>
  <si>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</si>
  <si>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</si>
  <si>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</si>
  <si>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</si>
  <si>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</si>
  <si>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</si>
  <si>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</si>
  <si>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</si>
  <si>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</si>
  <si>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</si>
  <si>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</si>
  <si>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</si>
  <si>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</si>
  <si>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</si>
  <si>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</si>
  <si>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</si>
  <si>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</si>
  <si>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</si>
  <si>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</si>
  <si>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</si>
  <si>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</si>
  <si>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</si>
  <si>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</si>
  <si>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</si>
  <si>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</si>
  <si>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</si>
  <si>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</si>
  <si>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</si>
  <si>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</si>
  <si>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</si>
  <si>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</si>
  <si>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</si>
  <si>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</si>
  <si>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</si>
  <si>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</si>
  <si>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</si>
  <si>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</si>
  <si>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</si>
  <si>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</si>
  <si>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</si>
  <si>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</si>
  <si>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</si>
  <si>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</si>
  <si>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</si>
  <si>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</si>
  <si>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</si>
  <si>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</si>
  <si>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</si>
  <si>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</si>
  <si>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</si>
  <si>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</si>
  <si>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</si>
  <si>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</si>
  <si>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</si>
  <si>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</si>
  <si>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</si>
  <si>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</si>
  <si>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</si>
  <si>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</si>
  <si>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</si>
  <si>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</si>
  <si>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</si>
  <si>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</si>
  <si>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</si>
  <si>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</si>
  <si>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</si>
  <si>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</si>
  <si>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</si>
  <si>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</si>
  <si>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</si>
  <si>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</si>
  <si>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</si>
  <si>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</si>
  <si>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</si>
  <si>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</si>
  <si>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</si>
  <si>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</si>
  <si>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</si>
  <si>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</si>
  <si>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</si>
  <si>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</si>
  <si>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</si>
  <si>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</si>
  <si>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</si>
  <si>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</si>
  <si>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</si>
  <si>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</si>
  <si>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</si>
  <si>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</si>
  <si>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</si>
  <si>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</si>
  <si>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</si>
  <si>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</si>
  <si>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</si>
  <si>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</si>
  <si>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</si>
  <si>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</si>
  <si>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</si>
  <si>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</si>
  <si>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</si>
  <si>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</si>
  <si>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</si>
  <si>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</si>
  <si>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</si>
  <si>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</si>
  <si>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</si>
  <si>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</si>
  <si>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</si>
  <si>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</si>
  <si>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</si>
  <si>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</si>
  <si>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</si>
  <si>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</si>
  <si>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</si>
  <si>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</si>
  <si>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</si>
  <si>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</si>
  <si>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</si>
  <si>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</si>
  <si>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</si>
  <si>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</si>
  <si>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</si>
  <si>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</si>
  <si>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</si>
  <si>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</si>
  <si>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</si>
  <si>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</si>
  <si>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</si>
  <si>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</si>
  <si>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</si>
  <si>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</si>
  <si>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</si>
  <si>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</si>
  <si>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</si>
  <si>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</si>
  <si>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</si>
  <si>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</si>
  <si>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</si>
  <si>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</si>
  <si>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</si>
  <si>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</si>
  <si>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</si>
  <si>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</si>
  <si>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</si>
  <si>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</si>
  <si>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</si>
  <si>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</si>
  <si>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</si>
  <si>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</si>
  <si>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</si>
  <si>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</si>
  <si>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</si>
  <si>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</si>
  <si>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</si>
  <si>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</si>
  <si>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</si>
  <si>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</si>
  <si>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</si>
  <si>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</si>
  <si>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</si>
  <si>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</si>
  <si>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</si>
  <si>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</si>
  <si>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</si>
  <si>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</si>
  <si>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</si>
  <si>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</si>
  <si>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</si>
  <si>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</si>
  <si>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</si>
  <si>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</si>
  <si>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</si>
  <si>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</si>
  <si>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</si>
  <si>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</si>
  <si>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</si>
  <si>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</si>
  <si>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</si>
  <si>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</si>
  <si>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</si>
  <si>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</si>
  <si>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</si>
  <si>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</si>
  <si>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</si>
  <si>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</si>
  <si>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</si>
  <si>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</si>
  <si>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</si>
  <si>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</si>
  <si>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</si>
  <si>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</si>
  <si>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</si>
  <si>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</si>
  <si>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</si>
  <si>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</si>
  <si>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</si>
  <si>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</si>
  <si>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</si>
  <si>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</si>
  <si>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</si>
  <si>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</si>
  <si>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</si>
  <si>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</si>
  <si>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</si>
  <si>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</si>
  <si>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</si>
  <si>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</si>
  <si>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</si>
  <si>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</si>
  <si>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</si>
  <si>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</si>
  <si>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</si>
  <si>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</si>
  <si>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</si>
  <si>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</si>
  <si>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</si>
  <si>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</si>
  <si>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</si>
  <si>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</si>
  <si>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</si>
  <si>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</si>
  <si>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</si>
  <si>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</si>
  <si>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</si>
  <si>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</si>
  <si>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</si>
  <si>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</si>
  <si>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</si>
  <si>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</si>
  <si>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</si>
  <si>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</si>
  <si>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</si>
  <si>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</si>
  <si>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</si>
  <si>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</si>
  <si>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</si>
  <si>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</si>
  <si>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</si>
  <si>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</si>
  <si>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</si>
  <si>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</si>
  <si>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</si>
  <si>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</si>
  <si>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</si>
  <si>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</si>
  <si>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</si>
  <si>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</si>
  <si>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</si>
  <si>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</si>
  <si>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</si>
  <si>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</si>
  <si>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</si>
  <si>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</si>
  <si>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</si>
  <si>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</si>
  <si>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</si>
  <si>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</si>
  <si>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</si>
  <si>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</si>
  <si>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</si>
  <si>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</si>
  <si>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</si>
  <si>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</si>
  <si>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</si>
  <si>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</si>
  <si>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</si>
  <si>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</si>
  <si>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</si>
  <si>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</si>
  <si>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</si>
  <si>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</si>
  <si>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</si>
  <si>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</si>
  <si>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</si>
  <si>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</si>
  <si>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</si>
  <si>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</si>
  <si>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</si>
  <si>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</si>
  <si>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</si>
  <si>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</si>
  <si>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</si>
  <si>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</si>
  <si>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</si>
  <si>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</si>
  <si>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</si>
  <si>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</si>
  <si>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</si>
  <si>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</si>
  <si>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</si>
  <si>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</si>
  <si>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</si>
  <si>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</si>
  <si>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</si>
  <si>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</si>
  <si>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</si>
  <si>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</si>
  <si>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</si>
  <si>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</si>
  <si>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</si>
  <si>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</si>
  <si>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</si>
  <si>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</si>
  <si>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</si>
  <si>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</si>
  <si>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</si>
  <si>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</si>
  <si>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</si>
  <si>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</si>
  <si>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</si>
  <si>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</si>
  <si>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</si>
  <si>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</si>
  <si>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</si>
  <si>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</si>
  <si>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</si>
  <si>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</si>
  <si>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</si>
  <si>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</si>
  <si>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</si>
  <si>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</si>
  <si>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</si>
  <si>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</si>
  <si>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</si>
  <si>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</si>
  <si>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</si>
  <si>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</si>
  <si>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</si>
  <si>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</si>
  <si>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</si>
  <si>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</si>
  <si>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</si>
  <si>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</si>
  <si>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</si>
  <si>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</si>
  <si>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</si>
  <si>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</si>
  <si>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</si>
  <si>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</si>
  <si>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</si>
  <si>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</si>
  <si>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</si>
  <si>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</si>
  <si>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</si>
  <si>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</si>
  <si>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</si>
  <si>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</si>
  <si>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</si>
  <si>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</si>
  <si>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</si>
  <si>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</si>
  <si>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</si>
  <si>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</si>
  <si>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</si>
  <si>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</si>
  <si>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</si>
  <si>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</si>
  <si>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</si>
  <si>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</si>
  <si>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</si>
  <si>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</si>
  <si>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</si>
  <si>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</si>
  <si>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</si>
  <si>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</si>
  <si>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</si>
  <si>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</si>
  <si>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</si>
  <si>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</si>
  <si>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</si>
  <si>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</si>
  <si>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</si>
  <si>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</si>
  <si>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</si>
  <si>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</si>
  <si>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</si>
  <si>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</si>
  <si>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</si>
  <si>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</si>
  <si>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</si>
  <si>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</si>
  <si>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</si>
  <si>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</si>
  <si>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</si>
  <si>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</si>
  <si>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</si>
  <si>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</si>
  <si>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</si>
  <si>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</si>
  <si>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</si>
  <si>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</si>
  <si>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</si>
  <si>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</si>
  <si>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</si>
  <si>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</si>
  <si>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</si>
  <si>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</si>
  <si>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</si>
  <si>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</si>
  <si>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</si>
  <si>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</si>
  <si>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</si>
  <si>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</si>
  <si>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</si>
  <si>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</si>
  <si>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</si>
  <si>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</si>
  <si>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</si>
  <si>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</si>
  <si>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</si>
  <si>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</si>
  <si>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</si>
  <si>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</si>
  <si>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</si>
  <si>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</si>
  <si>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</si>
  <si>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</si>
  <si>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</si>
  <si>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</si>
  <si>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</si>
  <si>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</si>
  <si>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</si>
  <si>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</si>
  <si>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</si>
  <si>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</si>
  <si>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</si>
  <si>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</si>
  <si>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</si>
  <si>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</si>
  <si>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</si>
  <si>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</si>
  <si>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</si>
  <si>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</si>
  <si>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</si>
  <si>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</si>
  <si>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</si>
  <si>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</si>
  <si>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</si>
  <si>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</si>
  <si>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</si>
  <si>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</si>
  <si>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</si>
  <si>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</si>
  <si>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</si>
  <si>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</si>
  <si>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</si>
  <si>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</si>
  <si>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</si>
  <si>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</si>
  <si>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</si>
  <si>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</si>
  <si>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</si>
  <si>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</si>
  <si>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</si>
  <si>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</si>
  <si>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</si>
  <si>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</si>
  <si>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</si>
  <si>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</si>
  <si>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</si>
  <si>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</si>
  <si>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</si>
  <si>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</si>
  <si>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</si>
  <si>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</si>
  <si>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</si>
  <si>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</si>
  <si>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</si>
  <si>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</si>
  <si>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</si>
  <si>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</si>
  <si>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</si>
  <si>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</si>
  <si>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</si>
  <si>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</si>
  <si>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</si>
  <si>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</si>
  <si>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</si>
  <si>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</si>
  <si>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</si>
  <si>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</si>
  <si>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</si>
  <si>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</si>
  <si>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</si>
  <si>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</si>
  <si>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</si>
  <si>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</si>
  <si>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</si>
  <si>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</si>
  <si>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</si>
  <si>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</si>
  <si>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</si>
  <si>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</si>
  <si>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</si>
  <si>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</si>
  <si>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</si>
  <si>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</si>
  <si>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</si>
  <si>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</si>
  <si>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</si>
  <si>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</si>
  <si>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</si>
  <si>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</si>
  <si>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</si>
  <si>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</si>
  <si>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</si>
  <si>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</si>
  <si>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</si>
  <si>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</si>
  <si>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</si>
  <si>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</si>
  <si>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</si>
  <si>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</si>
  <si>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</si>
  <si>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</si>
  <si>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</si>
  <si>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</si>
  <si>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</si>
  <si>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</si>
  <si>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</si>
  <si>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</si>
  <si>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</si>
  <si>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</si>
  <si>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</si>
  <si>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</si>
  <si>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</si>
  <si>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</si>
  <si>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</si>
  <si>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</si>
  <si>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</si>
  <si>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</si>
  <si>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</si>
  <si>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</si>
  <si>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</si>
  <si>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</si>
  <si>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</si>
  <si>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</si>
  <si>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</si>
  <si>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</si>
  <si>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</si>
  <si>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</si>
  <si>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</si>
  <si>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</si>
  <si>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</si>
  <si>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</si>
  <si>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</si>
  <si>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</si>
  <si>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</si>
  <si>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</si>
  <si>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</si>
  <si>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</si>
  <si>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</si>
  <si>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</si>
  <si>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</si>
  <si>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</si>
  <si>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</si>
  <si>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</si>
  <si>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</si>
  <si>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</si>
  <si>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</si>
  <si>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</si>
  <si>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</si>
  <si>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</si>
  <si>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</si>
  <si>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</si>
  <si>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</si>
  <si>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</si>
  <si>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</si>
  <si>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</si>
  <si>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</si>
  <si>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</si>
  <si>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</si>
  <si>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</si>
  <si>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</si>
  <si>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</si>
  <si>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</si>
  <si>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</si>
  <si>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</si>
  <si>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</si>
  <si>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</si>
  <si>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</si>
  <si>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</si>
  <si>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</si>
  <si>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</si>
  <si>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</si>
  <si>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</si>
  <si>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</si>
  <si>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</si>
  <si>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</si>
  <si>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</si>
  <si>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</si>
  <si>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</si>
  <si>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</si>
  <si>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</si>
  <si>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</si>
  <si>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</si>
  <si>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</si>
  <si>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</si>
  <si>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</si>
  <si>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</si>
  <si>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</si>
  <si>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</si>
  <si>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</si>
  <si>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</si>
  <si>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</si>
  <si>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</si>
  <si>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</si>
  <si>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</si>
  <si>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</si>
  <si>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</si>
  <si>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</si>
  <si>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</si>
  <si>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</si>
  <si>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</si>
  <si>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</si>
  <si>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</si>
  <si>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</si>
  <si>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</si>
  <si>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</si>
  <si>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</si>
  <si>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</si>
  <si>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</si>
  <si>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</si>
  <si>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</si>
  <si>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</si>
  <si>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</si>
  <si>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</si>
  <si>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</si>
  <si>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</si>
  <si>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</si>
  <si>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</si>
  <si>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</si>
  <si>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</si>
  <si>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</si>
  <si>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</si>
  <si>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</si>
  <si>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</si>
  <si>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</si>
  <si>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</si>
  <si>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</si>
  <si>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</si>
  <si>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</si>
  <si>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</si>
  <si>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</si>
  <si>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</si>
  <si>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</si>
  <si>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</si>
  <si>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</si>
  <si>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</si>
  <si>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</si>
  <si>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</si>
  <si>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</si>
  <si>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</si>
  <si>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</si>
  <si>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</si>
  <si>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</si>
  <si>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</si>
  <si>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</si>
  <si>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</si>
  <si>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</si>
  <si>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</si>
  <si>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</si>
  <si>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</si>
  <si>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</si>
  <si>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</si>
  <si>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</si>
  <si>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</si>
  <si>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</si>
  <si>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</si>
  <si>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</si>
  <si>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</si>
  <si>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</si>
  <si>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</si>
  <si>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</si>
  <si>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</si>
  <si>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</si>
  <si>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</si>
  <si>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</si>
  <si>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</si>
  <si>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</si>
  <si>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</si>
  <si>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</si>
  <si>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</si>
  <si>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</si>
  <si>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</si>
  <si>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</si>
  <si>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</si>
  <si>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</si>
  <si>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</si>
  <si>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</si>
  <si>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</si>
  <si>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</si>
  <si>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</si>
  <si>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</si>
  <si>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</si>
  <si>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</si>
  <si>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</si>
  <si>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</si>
  <si>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</si>
  <si>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</si>
  <si>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</si>
  <si>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</si>
  <si>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</si>
  <si>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</si>
  <si>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</si>
  <si>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</si>
  <si>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</si>
  <si>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</si>
  <si>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</si>
  <si>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</si>
  <si>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</si>
  <si>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</si>
  <si>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</si>
  <si>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</si>
  <si>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</si>
  <si>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</si>
  <si>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</si>
  <si>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</si>
  <si>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</si>
  <si>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</si>
  <si>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</si>
  <si>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</si>
  <si>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</si>
  <si>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</si>
  <si>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</si>
  <si>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</si>
  <si>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</si>
  <si>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</si>
  <si>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</si>
  <si>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</si>
  <si>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</si>
  <si>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</si>
  <si>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</si>
  <si>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</si>
  <si>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</si>
  <si>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</si>
  <si>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</si>
  <si>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</si>
  <si>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</si>
  <si>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</si>
  <si>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</si>
  <si>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</si>
  <si>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</si>
  <si>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</si>
  <si>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</si>
  <si>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</si>
  <si>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</si>
  <si>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</si>
  <si>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</si>
  <si>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</si>
  <si>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</si>
  <si>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</si>
  <si>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</si>
  <si>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</si>
  <si>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</si>
  <si>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</si>
  <si>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</si>
  <si>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</si>
  <si>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</si>
  <si>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</si>
  <si>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</si>
  <si>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</si>
  <si>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</si>
  <si>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</si>
  <si>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</si>
  <si>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</si>
  <si>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</si>
  <si>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</si>
  <si>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</si>
  <si>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</si>
  <si>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</si>
  <si>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</si>
  <si>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</si>
  <si>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</si>
  <si>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</si>
  <si>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</si>
  <si>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</si>
  <si>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</si>
  <si>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</si>
  <si>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</si>
  <si>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</si>
  <si>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</si>
  <si>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</si>
  <si>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</si>
  <si>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</si>
  <si>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</si>
  <si>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</si>
  <si>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</si>
  <si>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</si>
  <si>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</si>
  <si>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</si>
  <si>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</si>
  <si>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</si>
  <si>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</si>
  <si>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</si>
  <si>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</si>
  <si>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</si>
  <si>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</si>
  <si>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</si>
  <si>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</si>
  <si>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</si>
  <si>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</si>
  <si>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</si>
  <si>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</si>
  <si>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</si>
  <si>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</si>
  <si>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</si>
  <si>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</si>
  <si>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</si>
  <si>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</si>
  <si>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</si>
  <si>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</si>
  <si>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</si>
  <si>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</si>
  <si>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</si>
  <si>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</si>
  <si>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</si>
  <si>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</si>
  <si>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</si>
  <si>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</si>
  <si>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</si>
  <si>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</si>
  <si>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</si>
  <si>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</si>
  <si>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</si>
  <si>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</si>
  <si>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</si>
  <si>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</si>
  <si>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</si>
  <si>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</si>
  <si>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</si>
  <si>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</si>
  <si>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</si>
  <si>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</si>
  <si>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</si>
  <si>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</si>
  <si>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</si>
  <si>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</si>
  <si>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</si>
  <si>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</si>
  <si>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</si>
  <si>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</si>
  <si>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</si>
  <si>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</si>
  <si>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</si>
  <si>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</si>
  <si>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</si>
  <si>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</si>
  <si>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</si>
  <si>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</si>
  <si>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</si>
  <si>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</si>
  <si>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</si>
  <si>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</si>
  <si>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</si>
  <si>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</si>
  <si>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</si>
  <si>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</si>
  <si>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</si>
  <si>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</si>
  <si>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</si>
  <si>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</si>
  <si>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</si>
  <si>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</si>
  <si>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</si>
  <si>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</si>
  <si>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</si>
  <si>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</si>
  <si>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</si>
  <si>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</si>
  <si>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</si>
  <si>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</si>
  <si>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</si>
  <si>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</si>
  <si>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</si>
  <si>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</si>
  <si>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</si>
  <si>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</si>
  <si>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</si>
  <si>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</si>
  <si>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</si>
  <si>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</si>
  <si>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</si>
  <si>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</si>
  <si>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</si>
  <si>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</si>
  <si>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</si>
  <si>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</si>
  <si>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</si>
  <si>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</si>
  <si>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</si>
  <si>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</si>
  <si>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</si>
  <si>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</si>
  <si>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</si>
  <si>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</si>
  <si>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</si>
  <si>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</si>
  <si>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</si>
  <si>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</si>
  <si>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</si>
  <si>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</si>
  <si>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</si>
  <si>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</si>
  <si>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</si>
  <si>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</si>
  <si>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</si>
  <si>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</si>
  <si>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</si>
  <si>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</si>
  <si>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</si>
  <si>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</si>
  <si>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</si>
  <si>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</si>
  <si>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</si>
  <si>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</si>
  <si>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</si>
  <si>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</si>
  <si>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</si>
  <si>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</si>
  <si>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</si>
  <si>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</si>
  <si>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</si>
  <si>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</si>
  <si>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</si>
  <si>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</si>
  <si>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</si>
  <si>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</si>
  <si>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</si>
  <si>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</si>
  <si>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</si>
  <si>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</si>
  <si>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</si>
  <si>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</si>
  <si>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</si>
  <si>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</si>
  <si>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</si>
  <si>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</si>
  <si>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</si>
  <si>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</si>
  <si>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</si>
  <si>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</si>
  <si>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</si>
  <si>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</si>
  <si>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</si>
  <si>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</si>
  <si>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</si>
  <si>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</si>
  <si>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</si>
  <si>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</si>
  <si>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</si>
  <si>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</si>
  <si>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</si>
  <si>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</si>
  <si>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</si>
  <si>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</si>
  <si>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</si>
  <si>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</si>
  <si>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</si>
  <si>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</si>
  <si>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</si>
  <si>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</si>
  <si>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</si>
  <si>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</si>
  <si>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</si>
  <si>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</si>
  <si>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</si>
  <si>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</si>
  <si>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</si>
  <si>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</si>
  <si>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</si>
  <si>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</si>
  <si>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</si>
  <si>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</si>
  <si>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</si>
  <si>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</si>
  <si>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</si>
  <si>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</si>
  <si>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</si>
  <si>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</si>
  <si>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</si>
  <si>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</si>
  <si>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</si>
  <si>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</si>
  <si>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</si>
  <si>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</si>
  <si>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</si>
  <si>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</si>
  <si>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</si>
  <si>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</si>
  <si>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</si>
  <si>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</si>
  <si>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</si>
  <si>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</si>
  <si>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</si>
  <si>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</si>
  <si>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</si>
  <si>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</si>
  <si>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</si>
  <si>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</si>
  <si>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</si>
  <si>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</si>
  <si>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</si>
  <si>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</si>
  <si>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</si>
  <si>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</si>
  <si>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</si>
  <si>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</si>
  <si>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</si>
  <si>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</si>
  <si>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</si>
  <si>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</si>
  <si>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</si>
  <si>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</si>
  <si>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</si>
  <si>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</si>
  <si>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</si>
  <si>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</si>
  <si>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</si>
  <si>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</si>
  <si>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</si>
  <si>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</si>
  <si>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</si>
  <si>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</si>
  <si>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</si>
  <si>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</si>
  <si>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</si>
  <si>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</si>
  <si>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</si>
  <si>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</si>
  <si>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</si>
  <si>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</si>
  <si>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</si>
  <si>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</si>
  <si>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</si>
  <si>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</si>
  <si>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</si>
  <si>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</si>
  <si>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</si>
  <si>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</si>
  <si>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</si>
  <si>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</si>
  <si>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</si>
  <si>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</si>
  <si>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</si>
  <si>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</si>
  <si>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</si>
  <si>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</si>
  <si>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</si>
  <si>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</si>
  <si>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</si>
  <si>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</si>
  <si>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</si>
  <si>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</si>
  <si>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</si>
  <si>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</si>
  <si>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</si>
  <si>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</si>
  <si>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</si>
  <si>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</si>
  <si>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</si>
  <si>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</si>
  <si>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</si>
  <si>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</si>
  <si>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</si>
  <si>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</si>
  <si>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</si>
  <si>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</si>
  <si>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</si>
  <si>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</si>
  <si>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</si>
  <si>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</si>
  <si>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</si>
  <si>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</si>
  <si>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</si>
  <si>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</si>
  <si>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</si>
  <si>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</si>
  <si>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</si>
  <si>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</si>
  <si>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</si>
  <si>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</si>
  <si>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</si>
  <si>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</si>
  <si>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</si>
  <si>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</si>
  <si>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</si>
  <si>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</si>
  <si>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</si>
  <si>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</si>
  <si>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</si>
  <si>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</si>
  <si>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</si>
  <si>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</si>
  <si>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</si>
  <si>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</si>
  <si>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</si>
  <si>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</si>
  <si>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</si>
  <si>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</si>
  <si>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</si>
  <si>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</si>
  <si>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</si>
  <si>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</si>
  <si>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</si>
  <si>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</si>
  <si>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</si>
  <si>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</si>
  <si>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</si>
  <si>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</si>
  <si>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</si>
  <si>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</si>
  <si>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</si>
  <si>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</si>
  <si>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</si>
  <si>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</si>
  <si>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</si>
  <si>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</si>
  <si>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</si>
  <si>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</si>
  <si>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</si>
  <si>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</si>
  <si>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</si>
  <si>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</si>
  <si>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</si>
  <si>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</si>
  <si>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</si>
  <si>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</si>
  <si>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</si>
  <si>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</si>
  <si>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</si>
  <si>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</si>
  <si>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</si>
  <si>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</si>
  <si>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</si>
  <si>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</si>
  <si>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</si>
  <si>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</si>
  <si>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</si>
  <si>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</si>
  <si>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</si>
  <si>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</si>
  <si>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</si>
  <si>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</si>
  <si>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</si>
  <si>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</si>
  <si>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</si>
  <si>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</si>
  <si>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</si>
  <si>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</si>
  <si>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</si>
  <si>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</si>
  <si>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</si>
  <si>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</si>
  <si>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</si>
  <si>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</si>
  <si>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</si>
  <si>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</si>
  <si>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</si>
  <si>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</si>
  <si>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</si>
  <si>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</si>
  <si>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</si>
  <si>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</si>
  <si>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</si>
  <si>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</si>
  <si>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</si>
  <si>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</si>
  <si>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</si>
  <si>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</si>
  <si>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</si>
  <si>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</si>
  <si>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</si>
  <si>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</si>
  <si>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</si>
  <si>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</si>
  <si>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</si>
  <si>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</si>
  <si>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</si>
  <si>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</si>
  <si>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</si>
  <si>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</si>
  <si>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</si>
  <si>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</si>
  <si>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</si>
  <si>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</si>
  <si>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</si>
  <si>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</si>
  <si>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</si>
  <si>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</si>
  <si>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</si>
  <si>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</si>
  <si>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</si>
  <si>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</si>
  <si>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</si>
  <si>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</si>
  <si>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</si>
  <si>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</si>
  <si>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</si>
  <si>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</si>
  <si>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</si>
  <si>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</si>
  <si>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</si>
  <si>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</si>
  <si>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</si>
  <si>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</si>
  <si>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</si>
  <si>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</si>
  <si>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</si>
  <si>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</si>
  <si>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</si>
  <si>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</si>
  <si>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</si>
  <si>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</si>
  <si>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</si>
  <si>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</si>
  <si>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</si>
  <si>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</si>
  <si>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</si>
  <si>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</si>
  <si>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</si>
  <si>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</si>
  <si>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</si>
  <si>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</si>
  <si>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</si>
  <si>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</si>
  <si>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</si>
  <si>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</si>
  <si>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</si>
  <si>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</si>
  <si>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</si>
  <si>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</si>
  <si>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</si>
  <si>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</si>
  <si>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</si>
  <si>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</si>
  <si>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</si>
  <si>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</si>
  <si>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</si>
  <si>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</si>
  <si>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</si>
  <si>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</si>
  <si>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</si>
  <si>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</si>
  <si>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</si>
  <si>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</si>
  <si>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</si>
  <si>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</si>
  <si>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</si>
  <si>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</si>
  <si>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</si>
  <si>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</si>
  <si>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</si>
  <si>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</si>
  <si>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</si>
  <si>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</si>
  <si>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</si>
  <si>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</si>
  <si>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</si>
  <si>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</si>
  <si>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</si>
  <si>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</si>
  <si>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</si>
  <si>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</si>
  <si>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</si>
  <si>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</si>
  <si>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</si>
  <si>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</si>
  <si>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</si>
  <si>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</si>
  <si>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</si>
  <si>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</si>
  <si>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</si>
  <si>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</si>
  <si>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</si>
  <si>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</si>
  <si>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</si>
  <si>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</si>
  <si>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</si>
  <si>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</si>
  <si>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</si>
  <si>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</si>
  <si>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</si>
  <si>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</si>
  <si>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</si>
  <si>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</si>
  <si>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</si>
  <si>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</si>
  <si>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</si>
  <si>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</si>
  <si>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</si>
  <si>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</si>
  <si>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</si>
  <si>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</si>
  <si>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</si>
  <si>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</si>
  <si>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</si>
  <si>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</si>
  <si>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</si>
  <si>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</si>
  <si>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</si>
  <si>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</si>
  <si>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</si>
  <si>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</si>
  <si>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</si>
  <si>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</si>
  <si>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</si>
  <si>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</si>
  <si>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</si>
  <si>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</si>
  <si>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</si>
  <si>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</si>
  <si>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</si>
  <si>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</si>
  <si>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</si>
  <si>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</si>
  <si>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</si>
  <si>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</si>
  <si>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</si>
  <si>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</si>
  <si>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</si>
  <si>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</si>
  <si>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</si>
  <si>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</si>
  <si>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</si>
  <si>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</si>
  <si>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</si>
  <si>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</si>
  <si>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</si>
  <si>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</si>
  <si>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</si>
  <si>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</si>
  <si>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</si>
  <si>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</si>
  <si>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</si>
  <si>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</si>
  <si>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</si>
  <si>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</si>
  <si>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</si>
  <si>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</si>
  <si>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</si>
  <si>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</si>
  <si>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</si>
  <si>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</si>
  <si>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</si>
  <si>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</si>
  <si>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</si>
  <si>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</si>
  <si>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</si>
  <si>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</si>
  <si>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</si>
  <si>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</si>
  <si>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</si>
  <si>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</si>
  <si>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</si>
  <si>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</si>
  <si>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</si>
  <si>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</si>
  <si>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</si>
  <si>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</si>
  <si>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</si>
  <si>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</si>
  <si>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</si>
  <si>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</si>
  <si>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</si>
  <si>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</si>
  <si>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</si>
  <si>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</si>
  <si>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</si>
  <si>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</si>
  <si>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</si>
  <si>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</si>
  <si>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</si>
  <si>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</si>
  <si>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</si>
  <si>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</si>
  <si>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</si>
  <si>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</si>
  <si>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</si>
  <si>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</si>
  <si>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</si>
  <si>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</si>
  <si>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</si>
  <si>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</si>
  <si>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</si>
  <si>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</si>
  <si>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</si>
  <si>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</si>
  <si>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</si>
  <si>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</si>
  <si>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</si>
  <si>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</si>
  <si>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</si>
  <si>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</si>
  <si>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</si>
  <si>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</si>
  <si>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</si>
  <si>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</si>
  <si>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</si>
  <si>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</si>
  <si>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</si>
  <si>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</si>
  <si>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</si>
  <si>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</si>
  <si>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</si>
  <si>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</si>
  <si>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</si>
  <si>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</si>
  <si>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</si>
  <si>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</si>
  <si>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</si>
  <si>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</si>
  <si>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</si>
  <si>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</si>
  <si>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</si>
  <si>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</si>
  <si>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</si>
  <si>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</si>
  <si>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</si>
  <si>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</si>
  <si>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</si>
  <si>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</si>
  <si>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</si>
  <si>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</si>
  <si>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</si>
  <si>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</si>
  <si>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</si>
  <si>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</si>
  <si>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</si>
  <si>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</si>
  <si>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</si>
  <si>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</si>
  <si>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</si>
  <si>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</si>
  <si>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</si>
  <si>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</si>
  <si>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</si>
  <si>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</si>
  <si>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</si>
  <si>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</si>
  <si>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</si>
  <si>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</si>
  <si>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</si>
  <si>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</si>
  <si>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</si>
  <si>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</si>
  <si>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</si>
  <si>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</si>
  <si>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</si>
  <si>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</si>
  <si>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</si>
  <si>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</si>
  <si>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</si>
  <si>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</si>
  <si>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</si>
  <si>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</si>
  <si>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</si>
  <si>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</si>
  <si>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</si>
  <si>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</si>
  <si>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</si>
  <si>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</si>
  <si>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</si>
  <si>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</si>
  <si>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</si>
  <si>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</si>
  <si>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</si>
  <si>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</si>
  <si>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</si>
  <si>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</si>
  <si>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</si>
  <si>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</si>
  <si>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</si>
  <si>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</si>
  <si>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</si>
  <si>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</si>
  <si>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</si>
  <si>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</si>
  <si>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</si>
  <si>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</si>
  <si>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</si>
  <si>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</si>
  <si>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</si>
  <si>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</si>
  <si>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</si>
  <si>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</si>
  <si>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</si>
  <si>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</si>
  <si>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</si>
  <si>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</si>
  <si>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</si>
  <si>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</si>
  <si>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</si>
  <si>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</si>
  <si>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</si>
  <si>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</si>
  <si>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</si>
  <si>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</si>
  <si>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</si>
  <si>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</si>
  <si>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</si>
  <si>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</si>
  <si>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</si>
  <si>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</si>
  <si>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</si>
  <si>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</si>
  <si>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</si>
  <si>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</si>
  <si>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</si>
  <si>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</si>
  <si>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</si>
  <si>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</si>
  <si>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</si>
  <si>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</si>
  <si>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</si>
  <si>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</si>
  <si>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</si>
  <si>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</si>
  <si>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</si>
  <si>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</si>
  <si>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</si>
  <si>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</si>
  <si>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</si>
  <si>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</si>
  <si>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</si>
  <si>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</si>
  <si>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</si>
  <si>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</si>
  <si>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</si>
  <si>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</si>
  <si>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</si>
  <si>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</si>
  <si>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</si>
  <si>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</si>
  <si>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</si>
  <si>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</si>
  <si>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</si>
  <si>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</si>
  <si>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</si>
  <si>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</si>
  <si>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</si>
  <si>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</si>
  <si>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</si>
  <si>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</si>
  <si>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</si>
  <si>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</si>
  <si>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</si>
  <si>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</si>
  <si>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</si>
  <si>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</si>
  <si>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</si>
  <si>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</si>
  <si>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</si>
  <si>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</si>
  <si>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</si>
  <si>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</si>
  <si>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</si>
  <si>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</si>
  <si>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</si>
  <si>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</si>
  <si>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</si>
  <si>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</si>
  <si>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</si>
  <si>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</si>
  <si>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</si>
  <si>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</si>
  <si>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</si>
  <si>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</si>
  <si>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</si>
  <si>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</si>
  <si>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</si>
  <si>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</si>
  <si>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</si>
  <si>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</si>
  <si>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</si>
  <si>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</si>
  <si>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</si>
  <si>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</si>
  <si>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</si>
  <si>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</si>
  <si>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</si>
  <si>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</si>
  <si>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</si>
  <si>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</si>
  <si>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</si>
  <si>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</si>
  <si>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</si>
  <si>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</si>
  <si>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</si>
  <si>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</si>
  <si>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</si>
  <si>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</si>
  <si>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</si>
  <si>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</si>
  <si>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</si>
  <si>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</si>
  <si>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</si>
  <si>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</si>
  <si>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</si>
  <si>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</si>
  <si>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</si>
  <si>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</si>
  <si>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</si>
  <si>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</si>
  <si>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</si>
  <si>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</si>
  <si>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</si>
  <si>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</si>
  <si>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</si>
  <si>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</si>
  <si>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</si>
  <si>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</si>
  <si>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</si>
  <si>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</si>
  <si>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</si>
  <si>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</si>
  <si>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</si>
  <si>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</si>
  <si>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</si>
  <si>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</si>
  <si>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</si>
  <si>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</si>
  <si>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</si>
  <si>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</si>
  <si>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</si>
  <si>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</si>
  <si>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</si>
  <si>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</si>
  <si>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</si>
  <si>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</si>
  <si>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</si>
  <si>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</si>
  <si>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</si>
  <si>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</si>
  <si>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</si>
  <si>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</si>
  <si>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</si>
  <si>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</si>
  <si>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</si>
  <si>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</si>
  <si>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</si>
  <si>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</si>
  <si>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</si>
  <si>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</si>
  <si>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</si>
  <si>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</si>
  <si>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</si>
  <si>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</si>
  <si>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</si>
  <si>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</si>
  <si>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</si>
  <si>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</si>
  <si>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</si>
  <si>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</si>
  <si>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</si>
  <si>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</si>
  <si>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</si>
  <si>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</si>
  <si>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</si>
  <si>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</si>
  <si>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</si>
  <si>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</si>
  <si>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</si>
  <si>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</si>
  <si>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</si>
  <si>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</si>
  <si>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</si>
  <si>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</si>
  <si>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</si>
  <si>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</si>
  <si>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</si>
  <si>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</si>
  <si>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</si>
  <si>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</si>
  <si>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</si>
  <si>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</si>
  <si>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</si>
  <si>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</si>
  <si>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</si>
  <si>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</si>
  <si>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</si>
  <si>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</si>
  <si>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</si>
  <si>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</si>
  <si>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</si>
  <si>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</si>
  <si>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</si>
  <si>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</si>
  <si>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</si>
  <si>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</si>
  <si>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</si>
  <si>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</si>
  <si>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</si>
  <si>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</si>
  <si>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</si>
  <si>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</si>
  <si>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</si>
  <si>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</si>
  <si>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</si>
  <si>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</si>
  <si>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</si>
  <si>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</si>
  <si>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</si>
  <si>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</si>
  <si>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</si>
  <si>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</si>
  <si>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</si>
  <si>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</si>
  <si>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</si>
  <si>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</si>
  <si>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</si>
  <si>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</si>
  <si>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</si>
  <si>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</si>
  <si>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</si>
  <si>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</si>
  <si>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</si>
  <si>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</si>
  <si>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</si>
  <si>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</si>
  <si>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</si>
  <si>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</si>
  <si>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</si>
  <si>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</si>
  <si>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</si>
  <si>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</si>
  <si>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</si>
  <si>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</si>
  <si>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</si>
  <si>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</si>
  <si>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</si>
  <si>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</si>
  <si>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</si>
  <si>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</si>
  <si>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</si>
  <si>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</si>
  <si>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</si>
  <si>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</si>
  <si>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</si>
  <si>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</si>
  <si>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</si>
  <si>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</si>
  <si>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</si>
  <si>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</si>
  <si>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</si>
  <si>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</si>
  <si>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</si>
  <si>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</si>
  <si>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</si>
  <si>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</si>
  <si>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</si>
  <si>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</si>
  <si>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</si>
  <si>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</si>
  <si>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</si>
  <si>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</si>
  <si>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</si>
  <si>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</si>
  <si>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</si>
  <si>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</si>
  <si>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</si>
  <si>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</si>
  <si>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</si>
  <si>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</si>
  <si>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</si>
  <si>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</si>
  <si>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</si>
  <si>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</si>
  <si>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</si>
  <si>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</si>
  <si>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</si>
  <si>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</si>
  <si>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</si>
  <si>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</si>
  <si>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</si>
  <si>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</si>
  <si>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</si>
  <si>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</si>
  <si>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</si>
  <si>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</si>
  <si>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</si>
  <si>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</si>
  <si>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</si>
  <si>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</si>
  <si>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</si>
  <si>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</si>
  <si>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</si>
  <si>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</si>
  <si>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</si>
  <si>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</si>
  <si>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</si>
  <si>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</si>
  <si>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</si>
  <si>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</si>
  <si>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</si>
  <si>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</si>
  <si>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</si>
  <si>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</si>
  <si>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</si>
  <si>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</si>
  <si>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</si>
  <si>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</si>
  <si>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</si>
  <si>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</si>
  <si>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</si>
  <si>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</si>
  <si>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</si>
  <si>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</si>
  <si>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</si>
  <si>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</si>
  <si>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</si>
  <si>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</si>
  <si>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</si>
  <si>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</si>
  <si>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</si>
  <si>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</si>
  <si>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</si>
  <si>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</si>
  <si>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</si>
  <si>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</si>
  <si>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</si>
  <si>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</si>
  <si>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</si>
  <si>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</si>
  <si>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</si>
  <si>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</si>
  <si>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</si>
  <si>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</si>
  <si>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</si>
  <si>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</si>
  <si>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</si>
  <si>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</si>
  <si>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</si>
  <si>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</si>
  <si>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</si>
  <si>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</si>
  <si>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</si>
  <si>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</si>
  <si>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</si>
  <si>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</si>
  <si>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</si>
  <si>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</si>
  <si>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</si>
  <si>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</si>
  <si>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</si>
  <si>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</si>
  <si>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</si>
  <si>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</si>
  <si>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</si>
  <si>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</si>
  <si>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</si>
  <si>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</si>
  <si>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</si>
  <si>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</si>
  <si>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</si>
  <si>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</si>
  <si>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</si>
  <si>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</si>
  <si>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</si>
  <si>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</si>
  <si>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</si>
  <si>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</si>
  <si>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</si>
  <si>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</si>
  <si>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</si>
  <si>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</si>
  <si>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</si>
  <si>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</si>
  <si>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</si>
  <si>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</si>
  <si>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</si>
  <si>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</si>
  <si>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</si>
  <si>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</si>
  <si>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</si>
  <si>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</si>
  <si>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</si>
  <si>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</si>
  <si>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</si>
  <si>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</si>
  <si>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</si>
  <si>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</si>
  <si>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</si>
  <si>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</si>
  <si>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</si>
  <si>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</si>
  <si>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</si>
  <si>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</si>
  <si>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</si>
  <si>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</si>
  <si>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</si>
  <si>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</si>
  <si>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</si>
  <si>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</si>
  <si>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</si>
  <si>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</si>
  <si>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</si>
  <si>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</si>
  <si>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</si>
  <si>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</si>
  <si>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</si>
  <si>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</si>
  <si>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</si>
  <si>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</si>
  <si>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</si>
  <si>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</si>
  <si>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</si>
  <si>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</si>
  <si>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</si>
  <si>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</si>
  <si>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</si>
  <si>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</si>
  <si>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</si>
  <si>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</si>
  <si>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</si>
  <si>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</si>
  <si>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</si>
  <si>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</si>
  <si>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</si>
  <si>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</si>
  <si>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</si>
  <si>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</si>
  <si>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</si>
  <si>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</si>
  <si>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</si>
  <si>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</si>
  <si>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</si>
  <si>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</si>
  <si>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</si>
  <si>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</si>
  <si>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</si>
  <si>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</si>
  <si>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</si>
  <si>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</si>
  <si>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</si>
  <si>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</si>
  <si>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</si>
  <si>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</si>
  <si>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</si>
  <si>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</si>
  <si>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</si>
  <si>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</si>
  <si>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</si>
  <si>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</si>
  <si>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</si>
  <si>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</si>
  <si>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</si>
  <si>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</si>
  <si>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</si>
  <si>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</si>
  <si>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</si>
  <si>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</si>
  <si>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</si>
  <si>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</si>
  <si>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</si>
  <si>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</si>
  <si>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</si>
  <si>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</si>
  <si>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</si>
  <si>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</si>
  <si>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</si>
  <si>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</si>
  <si>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</si>
  <si>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</si>
  <si>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</si>
  <si>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</si>
  <si>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</si>
  <si>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</si>
  <si>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</si>
  <si>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</si>
  <si>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</si>
  <si>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</si>
  <si>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</si>
  <si>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</si>
  <si>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</si>
  <si>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</si>
  <si>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</si>
  <si>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</si>
  <si>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</si>
  <si>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</si>
  <si>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</si>
  <si>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</si>
  <si>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</si>
  <si>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</si>
  <si>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</si>
  <si>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</si>
  <si>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</si>
  <si>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</si>
  <si>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</si>
  <si>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</si>
  <si>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</si>
  <si>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</si>
  <si>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</si>
  <si>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</si>
  <si>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</si>
  <si>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</si>
  <si>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</si>
  <si>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</si>
  <si>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</si>
  <si>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</si>
  <si>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</si>
  <si>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</si>
  <si>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</si>
  <si>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</si>
  <si>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</si>
  <si>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</si>
  <si>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</si>
  <si>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</si>
  <si>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</si>
  <si>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</si>
  <si>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</si>
  <si>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</si>
  <si>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</si>
  <si>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</si>
  <si>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</si>
  <si>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</si>
  <si>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</si>
  <si>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</si>
  <si>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</si>
  <si>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</si>
  <si>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</si>
  <si>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</si>
  <si>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</si>
  <si>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</si>
  <si>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</si>
  <si>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</si>
  <si>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</si>
  <si>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</si>
  <si>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</si>
  <si>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</si>
  <si>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</si>
  <si>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</si>
  <si>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</si>
  <si>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</si>
  <si>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</si>
  <si>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</si>
  <si>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</si>
  <si>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</si>
  <si>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</si>
  <si>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</si>
  <si>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</si>
  <si>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</si>
  <si>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</si>
  <si>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</si>
  <si>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</si>
  <si>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</si>
  <si>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</si>
  <si>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</si>
  <si>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</si>
  <si>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</si>
  <si>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</si>
  <si>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</si>
  <si>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</si>
  <si>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</si>
  <si>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</si>
  <si>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</si>
  <si>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</si>
  <si>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</si>
  <si>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</si>
  <si>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</si>
  <si>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</si>
  <si>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</si>
  <si>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</si>
  <si>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</si>
  <si>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</si>
  <si>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</si>
  <si>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</si>
  <si>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</si>
  <si>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</si>
  <si>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</si>
  <si>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</si>
  <si>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</si>
  <si>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</si>
  <si>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</si>
  <si>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</si>
  <si>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</si>
  <si>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</si>
  <si>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</si>
  <si>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</si>
  <si>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</si>
  <si>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</si>
  <si>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</si>
  <si>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</si>
  <si>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</si>
  <si>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</si>
  <si>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</si>
  <si>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</si>
  <si>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</si>
  <si>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</si>
  <si>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</si>
  <si>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</si>
  <si>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</si>
  <si>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</si>
  <si>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</si>
  <si>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</si>
  <si>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</si>
  <si>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</si>
  <si>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</si>
  <si>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</si>
  <si>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</si>
  <si>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</si>
  <si>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</si>
  <si>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</si>
  <si>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</si>
  <si>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</si>
  <si>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</si>
  <si>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</si>
  <si>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</si>
  <si>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</si>
  <si>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</si>
  <si>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</si>
  <si>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</si>
  <si>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</si>
  <si>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</si>
  <si>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</si>
  <si>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</si>
  <si>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</si>
  <si>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</si>
  <si>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</si>
  <si>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</si>
  <si>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</si>
  <si>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</si>
  <si>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</si>
  <si>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</si>
  <si>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</si>
  <si>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</si>
  <si>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</si>
  <si>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</si>
  <si>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</si>
  <si>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</si>
  <si>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</si>
  <si>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</si>
  <si>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</si>
  <si>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</si>
  <si>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</si>
  <si>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</si>
  <si>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</si>
  <si>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</si>
  <si>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</si>
  <si>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</si>
  <si>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</si>
  <si>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</si>
  <si>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</si>
  <si>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</si>
  <si>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</si>
  <si>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</si>
  <si>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</si>
  <si>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</si>
  <si>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</si>
  <si>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</si>
  <si>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</si>
  <si>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</si>
  <si>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</si>
  <si>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</si>
  <si>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</si>
  <si>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</si>
  <si>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</si>
  <si>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</si>
  <si>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</si>
  <si>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</si>
  <si>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</si>
  <si>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</si>
  <si>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</si>
  <si>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</si>
  <si>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</si>
  <si>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</si>
  <si>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</si>
  <si>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</si>
  <si>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</si>
  <si>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</si>
  <si>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</si>
  <si>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</si>
  <si>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</si>
  <si>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</si>
  <si>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</si>
  <si>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</si>
  <si>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</si>
  <si>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</si>
  <si>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</si>
  <si>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</si>
  <si>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</si>
  <si>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</si>
  <si>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</si>
  <si>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</si>
  <si>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</si>
  <si>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</si>
  <si>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</si>
  <si>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</si>
  <si>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</si>
  <si>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</si>
  <si>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</si>
  <si>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</si>
  <si>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</si>
  <si>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</si>
  <si>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</si>
  <si>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</si>
  <si>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</si>
  <si>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</si>
  <si>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</si>
  <si>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</si>
  <si>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</si>
  <si>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</si>
  <si>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</si>
  <si>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</si>
  <si>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</si>
  <si>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</si>
  <si>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</si>
  <si>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</si>
  <si>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</si>
  <si>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</si>
  <si>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</si>
  <si>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</si>
  <si>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</si>
  <si>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</si>
  <si>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</si>
  <si>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</si>
  <si>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</si>
  <si>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</si>
  <si>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</si>
  <si>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</si>
  <si>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</si>
  <si>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</si>
  <si>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</si>
  <si>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</si>
  <si>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</si>
  <si>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</si>
  <si>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</si>
  <si>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</si>
  <si>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</si>
  <si>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</si>
  <si>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</si>
  <si>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</si>
  <si>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</si>
  <si>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</si>
  <si>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</si>
  <si>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</si>
  <si>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</si>
  <si>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</si>
  <si>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</si>
  <si>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</si>
  <si>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</si>
  <si>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</si>
  <si>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</si>
  <si>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</si>
  <si>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</si>
  <si>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</si>
  <si>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</si>
  <si>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</si>
  <si>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</si>
  <si>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</si>
  <si>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</si>
  <si>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</si>
  <si>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</si>
  <si>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</si>
  <si>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</si>
  <si>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</si>
  <si>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</si>
  <si>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</si>
  <si>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</si>
  <si>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</si>
  <si>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</si>
  <si>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</si>
  <si>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</si>
  <si>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</si>
  <si>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</si>
  <si>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</si>
  <si>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</si>
  <si>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</si>
  <si>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</si>
  <si>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</si>
  <si>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</si>
  <si>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</si>
  <si>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</si>
  <si>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</si>
  <si>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</si>
  <si>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</si>
  <si>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</si>
  <si>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</si>
  <si>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</si>
  <si>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</si>
  <si>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</si>
  <si>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</si>
  <si>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</si>
  <si>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</si>
  <si>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</si>
  <si>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</si>
  <si>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</si>
  <si>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</si>
  <si>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</si>
  <si>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</si>
  <si>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</si>
  <si>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</si>
  <si>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</si>
  <si>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</si>
  <si>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</si>
  <si>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</si>
  <si>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</si>
  <si>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</si>
  <si>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</si>
  <si>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</si>
  <si>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</si>
  <si>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</si>
  <si>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</si>
  <si>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</si>
  <si>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</si>
  <si>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</si>
  <si>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</si>
  <si>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</si>
  <si>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</si>
  <si>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</si>
  <si>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</si>
  <si>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</si>
  <si>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</si>
  <si>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</si>
  <si>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</si>
  <si>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</si>
  <si>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</si>
  <si>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</si>
  <si>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</si>
  <si>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</si>
  <si>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</si>
  <si>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</si>
  <si>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</si>
  <si>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</si>
  <si>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</si>
  <si>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</si>
  <si>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</si>
  <si>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</si>
  <si>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</si>
  <si>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</si>
  <si>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</si>
  <si>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</si>
  <si>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</si>
  <si>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</si>
  <si>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</si>
  <si>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</si>
  <si>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</si>
  <si>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</si>
  <si>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</si>
  <si>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</si>
  <si>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</si>
  <si>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</si>
  <si>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</si>
  <si>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</si>
  <si>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</si>
  <si>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</si>
  <si>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</si>
  <si>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</si>
  <si>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</si>
  <si>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</si>
  <si>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</si>
  <si>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</si>
  <si>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</si>
  <si>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</si>
  <si>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</si>
  <si>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</si>
  <si>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</si>
  <si>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</si>
  <si>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</si>
  <si>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</si>
  <si>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</si>
  <si>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</si>
  <si>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</si>
  <si>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</si>
  <si>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</si>
  <si>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</si>
  <si>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</si>
  <si>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</si>
  <si>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</si>
  <si>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</si>
  <si>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</si>
  <si>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</si>
  <si>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</si>
  <si>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</si>
  <si>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</si>
  <si>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</si>
  <si>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</si>
  <si>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</si>
  <si>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</si>
  <si>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</si>
  <si>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</si>
  <si>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</si>
  <si>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</si>
  <si>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</si>
  <si>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</si>
  <si>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</si>
  <si>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</si>
  <si>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</si>
  <si>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</si>
  <si>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</si>
  <si>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</si>
  <si>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</si>
  <si>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</si>
  <si>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</si>
  <si>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</si>
  <si>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</si>
  <si>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</si>
  <si>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</si>
  <si>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</si>
  <si>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</si>
  <si>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</si>
  <si>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</si>
  <si>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</si>
  <si>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</si>
  <si>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</si>
  <si>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</si>
  <si>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</si>
  <si>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</si>
  <si>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</si>
  <si>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</si>
  <si>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</si>
  <si>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</si>
  <si>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</si>
  <si>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</si>
  <si>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</si>
  <si>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</si>
  <si>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</si>
  <si>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</si>
  <si>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</si>
  <si>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</si>
  <si>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</si>
  <si>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</si>
  <si>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</si>
  <si>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</si>
  <si>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</si>
  <si>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</si>
  <si>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</si>
  <si>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</si>
  <si>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</si>
  <si>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</si>
  <si>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</si>
  <si>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</si>
  <si>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</si>
  <si>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</si>
  <si>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</si>
  <si>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</si>
  <si>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</si>
  <si>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</si>
  <si>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</si>
  <si>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</si>
  <si>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</si>
  <si>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</si>
  <si>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</si>
  <si>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</si>
  <si>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</si>
  <si>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</si>
  <si>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</si>
  <si>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</si>
  <si>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</si>
  <si>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</si>
  <si>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</si>
  <si>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</si>
  <si>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</si>
  <si>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</si>
  <si>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</si>
  <si>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</si>
  <si>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</si>
  <si>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</si>
  <si>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</si>
  <si>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</si>
  <si>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</si>
  <si>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</si>
  <si>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</si>
  <si>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</si>
  <si>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</si>
  <si>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</si>
  <si>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</si>
  <si>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</si>
  <si>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</si>
  <si>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</si>
  <si>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</si>
  <si>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</si>
  <si>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</si>
  <si>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</si>
  <si>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</si>
  <si>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</si>
  <si>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</si>
  <si>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</si>
  <si>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</si>
  <si>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</si>
  <si>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</si>
  <si>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</si>
  <si>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</si>
  <si>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</si>
  <si>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</si>
  <si>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</si>
  <si>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</si>
  <si>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</si>
  <si>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</si>
  <si>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</si>
  <si>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</si>
  <si>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</si>
  <si>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</si>
  <si>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</si>
  <si>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</si>
  <si>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</si>
  <si>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</si>
  <si>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</si>
  <si>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</si>
  <si>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</si>
  <si>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</si>
  <si>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</si>
  <si>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</si>
  <si>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</si>
  <si>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</si>
  <si>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</si>
  <si>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</si>
  <si>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</si>
  <si>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</si>
  <si>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</si>
  <si>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</si>
  <si>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</si>
  <si>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</si>
  <si>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</si>
  <si>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</si>
  <si>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</si>
  <si>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</si>
  <si>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</si>
  <si>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</si>
  <si>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</si>
  <si>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</si>
  <si>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</si>
  <si>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</si>
  <si>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</si>
  <si>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</si>
  <si>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</si>
  <si>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</si>
  <si>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</si>
  <si>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</si>
  <si>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</si>
  <si>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</si>
  <si>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</si>
  <si>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</si>
  <si>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</si>
  <si>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</si>
  <si>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</si>
  <si>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</si>
  <si>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</si>
  <si>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</si>
  <si>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</si>
  <si>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</si>
  <si>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</si>
  <si>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</si>
  <si>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</si>
  <si>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</si>
  <si>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</si>
  <si>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</si>
  <si>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</si>
  <si>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</si>
  <si>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</si>
  <si>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</si>
  <si>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</si>
  <si>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</si>
  <si>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</si>
  <si>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</si>
  <si>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</si>
  <si>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</si>
  <si>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</si>
  <si>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</si>
  <si>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</si>
  <si>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</si>
  <si>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</si>
  <si>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</si>
  <si>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</si>
  <si>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</si>
  <si>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</si>
  <si>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</si>
  <si>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</si>
  <si>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</si>
  <si>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</si>
  <si>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</si>
  <si>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</si>
  <si>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</si>
  <si>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</si>
  <si>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</si>
  <si>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</si>
  <si>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</si>
  <si>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</si>
  <si>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</si>
  <si>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</si>
  <si>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</si>
  <si>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</si>
  <si>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</si>
  <si>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</si>
  <si>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</si>
  <si>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</si>
  <si>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</si>
  <si>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</si>
  <si>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</si>
  <si>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</si>
  <si>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</si>
  <si>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</si>
  <si>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</si>
  <si>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</si>
  <si>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</si>
  <si>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</si>
  <si>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</si>
  <si>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</si>
  <si>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</si>
  <si>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</si>
  <si>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</si>
  <si>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</si>
  <si>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</si>
  <si>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</si>
  <si>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</si>
  <si>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</si>
  <si>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</si>
  <si>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</si>
  <si>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</si>
  <si>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</si>
  <si>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</si>
  <si>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</si>
  <si>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</si>
  <si>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</si>
  <si>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</si>
  <si>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</si>
  <si>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</si>
  <si>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</si>
  <si>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</si>
  <si>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</si>
  <si>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</si>
  <si>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</si>
  <si>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</si>
  <si>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</si>
  <si>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</si>
  <si>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</si>
  <si>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</si>
  <si>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</si>
  <si>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</si>
  <si>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</si>
  <si>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</si>
  <si>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</si>
  <si>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</si>
  <si>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</si>
  <si>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</si>
  <si>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</si>
  <si>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</si>
  <si>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</si>
  <si>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</si>
  <si>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</si>
  <si>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</si>
  <si>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</si>
  <si>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</si>
  <si>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</si>
  <si>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</si>
  <si>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</si>
  <si>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</si>
  <si>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</si>
  <si>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</si>
  <si>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</si>
  <si>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</si>
  <si>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</si>
  <si>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</si>
  <si>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</si>
  <si>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</si>
  <si>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</si>
  <si>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</si>
  <si>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</si>
  <si>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</si>
  <si>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</si>
  <si>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</si>
  <si>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</si>
  <si>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</si>
  <si>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</si>
  <si>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</si>
  <si>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</si>
  <si>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</si>
  <si>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</si>
  <si>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</si>
  <si>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</si>
  <si>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</si>
  <si>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</si>
  <si>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</si>
  <si>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</si>
  <si>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</si>
  <si>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</si>
  <si>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</si>
  <si>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</si>
  <si>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</si>
  <si>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</si>
  <si>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</si>
  <si>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</si>
  <si>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</si>
  <si>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</si>
  <si>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</si>
  <si>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</si>
  <si>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</si>
  <si>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</si>
  <si>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</si>
  <si>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</si>
  <si>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</si>
  <si>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</si>
  <si>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</si>
  <si>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</si>
  <si>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</si>
  <si>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</si>
  <si>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</si>
  <si>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</si>
  <si>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</si>
  <si>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</si>
  <si>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</si>
  <si>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</si>
  <si>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</si>
  <si>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</si>
  <si>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</si>
  <si>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</si>
  <si>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</si>
  <si>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</si>
  <si>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</si>
  <si>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</si>
  <si>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</si>
  <si>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</si>
  <si>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</si>
  <si>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</si>
  <si>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</si>
  <si>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</si>
  <si>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</si>
  <si>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</si>
  <si>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</si>
  <si>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</si>
  <si>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</si>
  <si>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</si>
  <si>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</si>
  <si>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</si>
  <si>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</si>
  <si>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</si>
  <si>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</si>
  <si>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</si>
  <si>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</si>
  <si>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</si>
  <si>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</si>
  <si>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</si>
  <si>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</si>
  <si>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</si>
  <si>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</si>
  <si>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</si>
  <si>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</si>
  <si>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</si>
  <si>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</si>
  <si>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</si>
  <si>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</si>
  <si>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</si>
  <si>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</si>
  <si>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</si>
  <si>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</si>
  <si>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</si>
  <si>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</si>
  <si>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</si>
  <si>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</si>
  <si>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</si>
  <si>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</si>
  <si>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</si>
  <si>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</si>
  <si>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</si>
  <si>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</si>
  <si>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</si>
  <si>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</si>
  <si>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</si>
  <si>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</si>
  <si>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</si>
  <si>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</si>
  <si>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</si>
  <si>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</si>
  <si>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</si>
  <si>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</si>
  <si>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</si>
  <si>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</si>
  <si>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</si>
  <si>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</si>
  <si>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</si>
  <si>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</si>
  <si>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</si>
  <si>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</si>
  <si>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</si>
  <si>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</si>
  <si>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</si>
  <si>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</si>
  <si>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</si>
  <si>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</si>
  <si>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</si>
  <si>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</si>
  <si>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</si>
  <si>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</si>
  <si>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</si>
  <si>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</si>
  <si>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</si>
  <si>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</si>
  <si>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</si>
  <si>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</si>
  <si>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</si>
  <si>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</si>
  <si>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</si>
  <si>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</si>
  <si>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</si>
  <si>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</si>
  <si>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</si>
  <si>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</si>
  <si>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</si>
  <si>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</si>
  <si>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</si>
  <si>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</si>
  <si>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</si>
  <si>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</si>
  <si>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</si>
  <si>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</si>
  <si>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</si>
  <si>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</si>
  <si>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</si>
  <si>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</si>
  <si>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</si>
  <si>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</si>
  <si>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</si>
  <si>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</si>
  <si>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</si>
  <si>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</si>
  <si>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</si>
  <si>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</si>
  <si>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</si>
  <si>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</si>
  <si>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</si>
  <si>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</si>
  <si>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</si>
  <si>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</si>
  <si>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</si>
  <si>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</si>
  <si>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</si>
  <si>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</si>
  <si>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</si>
  <si>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</si>
  <si>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</si>
  <si>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</si>
  <si>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</si>
  <si>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</si>
  <si>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</si>
  <si>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</si>
  <si>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</si>
  <si>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</si>
  <si>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</si>
  <si>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</si>
  <si>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</si>
  <si>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</si>
  <si>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</si>
  <si>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</si>
  <si>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</si>
  <si>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</si>
  <si>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</si>
  <si>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</si>
  <si>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</si>
  <si>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</si>
  <si>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</si>
  <si>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</si>
  <si>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</si>
  <si>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</si>
  <si>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</si>
  <si>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</si>
  <si>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</si>
  <si>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</si>
  <si>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</si>
  <si>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</si>
  <si>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</si>
  <si>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</si>
  <si>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</si>
  <si>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</si>
  <si>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</si>
  <si>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</si>
  <si>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</si>
  <si>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</si>
  <si>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</si>
  <si>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</si>
  <si>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</si>
  <si>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</si>
  <si>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</si>
  <si>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</si>
  <si>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</si>
  <si>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</si>
  <si>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</si>
  <si>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</si>
  <si>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</si>
  <si>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</si>
  <si>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</si>
  <si>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</si>
  <si>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</si>
  <si>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</si>
  <si>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</si>
  <si>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</si>
  <si>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</si>
  <si>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</si>
  <si>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</si>
  <si>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</si>
  <si>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</si>
  <si>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</si>
  <si>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</si>
  <si>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</si>
  <si>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</si>
  <si>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</si>
  <si>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</si>
  <si>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</si>
  <si>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</si>
  <si>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</si>
  <si>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</si>
  <si>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</si>
  <si>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</si>
  <si>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</si>
  <si>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</si>
  <si>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</si>
  <si>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</si>
  <si>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</si>
  <si>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</si>
  <si>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</si>
  <si>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</si>
  <si>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</si>
  <si>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</si>
  <si>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</si>
  <si>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</si>
  <si>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</si>
  <si>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</si>
  <si>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</si>
  <si>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</si>
  <si>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</si>
  <si>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</si>
  <si>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</si>
  <si>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</si>
  <si>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</si>
  <si>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</si>
  <si>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</si>
  <si>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</si>
  <si>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</si>
  <si>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</si>
  <si>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</si>
  <si>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</si>
  <si>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</si>
  <si>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</si>
  <si>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</si>
  <si>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</si>
  <si>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</si>
  <si>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</si>
  <si>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</si>
  <si>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</si>
  <si>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</si>
  <si>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</si>
  <si>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</si>
  <si>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</si>
  <si>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</si>
  <si>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</si>
  <si>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</si>
  <si>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</si>
  <si>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</si>
  <si>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</si>
  <si>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</si>
  <si>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</si>
  <si>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</si>
  <si>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</si>
  <si>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</si>
  <si>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</si>
  <si>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</si>
  <si>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</si>
  <si>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</si>
  <si>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</si>
  <si>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</si>
  <si>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</si>
  <si>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</si>
  <si>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</si>
  <si>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</si>
  <si>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</si>
  <si>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</si>
  <si>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</si>
  <si>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</si>
  <si>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</si>
  <si>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</si>
  <si>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</si>
  <si>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</si>
  <si>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</si>
  <si>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</si>
  <si>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</si>
  <si>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</si>
  <si>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</si>
  <si>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</si>
  <si>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</si>
  <si>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</si>
  <si>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</si>
  <si>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</si>
  <si>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</si>
  <si>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</si>
  <si>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</si>
  <si>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</si>
  <si>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</si>
  <si>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</si>
  <si>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</si>
  <si>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</si>
  <si>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</si>
  <si>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</si>
  <si>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</si>
  <si>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</si>
  <si>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</si>
  <si>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</si>
  <si>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</si>
  <si>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</si>
  <si>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</si>
  <si>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</si>
  <si>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</si>
  <si>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</si>
  <si>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</si>
  <si>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</si>
  <si>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</si>
  <si>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</si>
  <si>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</si>
  <si>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</si>
  <si>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</si>
  <si>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</si>
  <si>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</si>
  <si>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</si>
  <si>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</si>
  <si>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</si>
  <si>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</si>
  <si>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</si>
  <si>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</si>
  <si>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</si>
  <si>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</si>
  <si>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</si>
  <si>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</si>
  <si>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</si>
  <si>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</si>
  <si>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</si>
  <si>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</si>
  <si>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</si>
  <si>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</si>
  <si>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</si>
  <si>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</si>
  <si>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</si>
  <si>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</si>
  <si>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</si>
  <si>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</si>
  <si>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</si>
  <si>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</si>
  <si>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</si>
  <si>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</si>
  <si>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</si>
  <si>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</si>
  <si>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</si>
  <si>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</si>
  <si>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</si>
  <si>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</si>
  <si>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</si>
  <si>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</si>
  <si>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</si>
  <si>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</si>
  <si>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</si>
  <si>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</si>
  <si>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</si>
  <si>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</si>
  <si>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</si>
  <si>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</si>
  <si>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</si>
  <si>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</si>
  <si>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</si>
  <si>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</si>
  <si>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</si>
  <si>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</si>
  <si>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</si>
  <si>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</si>
  <si>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</si>
  <si>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</si>
  <si>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</si>
  <si>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</si>
  <si>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</si>
  <si>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</si>
  <si>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</si>
  <si>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</si>
  <si>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</si>
  <si>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</si>
  <si>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</si>
  <si>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</si>
  <si>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</si>
  <si>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</si>
  <si>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</si>
  <si>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</si>
  <si>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</si>
  <si>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</si>
  <si>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</si>
  <si>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</si>
  <si>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</si>
  <si>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</si>
  <si>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</si>
  <si>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</si>
  <si>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</si>
  <si>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</si>
  <si>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</si>
  <si>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</si>
  <si>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</si>
  <si>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</si>
  <si>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</si>
  <si>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</si>
  <si>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</si>
  <si>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</si>
  <si>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</si>
  <si>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</si>
  <si>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</si>
  <si>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</si>
  <si>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</si>
  <si>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</si>
  <si>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</si>
  <si>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</si>
  <si>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</si>
  <si>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</si>
  <si>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</si>
  <si>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</si>
  <si>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</si>
  <si>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</si>
  <si>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</si>
  <si>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</si>
  <si>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</si>
  <si>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</si>
  <si>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</si>
  <si>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</si>
  <si>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</si>
  <si>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</si>
  <si>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</si>
  <si>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</si>
  <si>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</si>
  <si>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</si>
  <si>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</si>
  <si>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</si>
  <si>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</si>
  <si>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</si>
  <si>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</si>
  <si>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</si>
  <si>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</si>
  <si>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</si>
  <si>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</si>
  <si>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</si>
  <si>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</si>
  <si>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</si>
  <si>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</si>
  <si>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</si>
  <si>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</si>
  <si>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</si>
  <si>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</si>
  <si>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</si>
  <si>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</si>
  <si>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</si>
  <si>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</si>
  <si>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</si>
  <si>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</si>
  <si>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</si>
  <si>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</si>
  <si>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</si>
  <si>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</si>
  <si>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</si>
  <si>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</si>
  <si>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</si>
  <si>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</si>
  <si>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</si>
  <si>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</si>
  <si>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</si>
  <si>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</si>
  <si>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</si>
  <si>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</si>
  <si>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</si>
  <si>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</si>
  <si>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</si>
  <si>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</si>
  <si>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</si>
  <si>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</si>
  <si>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</si>
  <si>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</si>
  <si>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</si>
  <si>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</si>
  <si>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</si>
  <si>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</si>
  <si>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</si>
  <si>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</si>
  <si>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</si>
  <si>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</si>
  <si>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</si>
  <si>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</si>
  <si>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</si>
  <si>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</si>
  <si>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</si>
  <si>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</si>
  <si>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</si>
  <si>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</si>
  <si>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</si>
  <si>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</si>
  <si>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</si>
  <si>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</si>
  <si>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</si>
  <si>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</si>
  <si>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</si>
  <si>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</si>
  <si>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</si>
  <si>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</si>
  <si>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</si>
  <si>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</si>
  <si>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</si>
  <si>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</si>
  <si>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</si>
  <si>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</si>
  <si>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</si>
  <si>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</si>
  <si>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</si>
  <si>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</si>
  <si>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</si>
  <si>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</si>
  <si>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</si>
  <si>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</si>
  <si>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</si>
  <si>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</si>
  <si>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</si>
  <si>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</si>
  <si>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</si>
  <si>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</si>
  <si>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</si>
  <si>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</si>
  <si>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</si>
  <si>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</si>
  <si>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</si>
  <si>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</si>
  <si>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</si>
  <si>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</si>
  <si>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</si>
  <si>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</si>
  <si>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</si>
  <si>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</si>
  <si>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</si>
  <si>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</si>
  <si>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</si>
  <si>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</si>
  <si>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</si>
  <si>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</si>
  <si>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</si>
  <si>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</si>
  <si>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</si>
  <si>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</si>
  <si>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</si>
  <si>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</si>
  <si>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</si>
  <si>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</si>
  <si>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</si>
  <si>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</si>
  <si>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</si>
  <si>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</si>
  <si>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</si>
  <si>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</si>
  <si>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</si>
  <si>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</si>
  <si>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</si>
  <si>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</si>
  <si>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</si>
  <si>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</si>
  <si>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</si>
  <si>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</si>
  <si>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</si>
  <si>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</si>
  <si>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</si>
  <si>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</si>
  <si>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</si>
  <si>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</si>
  <si>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</si>
  <si>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</si>
  <si>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</si>
  <si>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</si>
  <si>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</si>
  <si>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</si>
  <si>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</si>
  <si>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</si>
  <si>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</si>
  <si>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</si>
  <si>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</si>
  <si>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</si>
  <si>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</si>
  <si>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</si>
  <si>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</si>
  <si>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</si>
  <si>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</si>
  <si>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</si>
  <si>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</si>
  <si>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</si>
  <si>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</si>
  <si>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</si>
  <si>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</si>
  <si>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</si>
  <si>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</si>
  <si>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</si>
  <si>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</si>
  <si>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</si>
  <si>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</si>
  <si>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</si>
  <si>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</si>
  <si>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</si>
  <si>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</si>
  <si>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</si>
  <si>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</si>
  <si>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</si>
  <si>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</si>
  <si>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</si>
  <si>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</si>
  <si>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</si>
  <si>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</si>
  <si>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</si>
  <si>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</si>
  <si>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</si>
  <si>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</si>
  <si>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</si>
  <si>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</si>
  <si>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</si>
  <si>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</si>
  <si>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</si>
  <si>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</si>
  <si>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</si>
  <si>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</si>
  <si>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</si>
  <si>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</si>
  <si>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</si>
  <si>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</si>
  <si>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</si>
  <si>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</si>
  <si>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</si>
  <si>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</si>
  <si>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</si>
  <si>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</si>
  <si>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</si>
  <si>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</si>
  <si>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</si>
  <si>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</si>
  <si>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</si>
  <si>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</si>
  <si>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</si>
  <si>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</si>
  <si>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</si>
  <si>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</si>
  <si>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</si>
  <si>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</si>
  <si>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</si>
  <si>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</si>
  <si>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</si>
  <si>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</si>
  <si>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</si>
  <si>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</si>
  <si>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</si>
  <si>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</si>
  <si>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</si>
  <si>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</si>
  <si>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</si>
  <si>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</si>
  <si>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</si>
  <si>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</si>
  <si>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</si>
  <si>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</si>
  <si>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</si>
  <si>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</si>
  <si>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</si>
  <si>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</si>
  <si>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</si>
  <si>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</si>
  <si>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</si>
  <si>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</si>
  <si>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</si>
  <si>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</si>
  <si>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</si>
  <si>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</si>
  <si>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</si>
  <si>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</si>
  <si>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</si>
  <si>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</si>
  <si>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</si>
  <si>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</si>
  <si>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</si>
  <si>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</si>
  <si>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</si>
  <si>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</si>
  <si>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</si>
  <si>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</si>
  <si>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</si>
  <si>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</si>
  <si>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</si>
  <si>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</si>
  <si>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</si>
  <si>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</si>
  <si>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</si>
  <si>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</si>
  <si>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</si>
  <si>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</si>
  <si>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</si>
  <si>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</si>
  <si>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</si>
  <si>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</si>
  <si>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</si>
  <si>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</si>
  <si>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</si>
  <si>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</si>
  <si>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</si>
  <si>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</si>
  <si>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</si>
  <si>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</si>
  <si>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</si>
  <si>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</si>
  <si>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</si>
  <si>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</si>
  <si>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</si>
  <si>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</si>
  <si>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</si>
  <si>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</si>
  <si>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</si>
  <si>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</si>
  <si>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</si>
  <si>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</si>
  <si>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</si>
  <si>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</si>
  <si>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</si>
  <si>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</si>
  <si>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</si>
  <si>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</si>
  <si>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</si>
  <si>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</si>
  <si>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</si>
  <si>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</si>
  <si>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</si>
  <si>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</si>
  <si>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</si>
  <si>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</si>
  <si>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</si>
  <si>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</si>
  <si>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</si>
  <si>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</si>
  <si>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</si>
  <si>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</si>
  <si>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</si>
  <si>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</si>
  <si>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</si>
  <si>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</si>
  <si>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</si>
  <si>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</si>
  <si>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</si>
  <si>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</si>
  <si>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</si>
  <si>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</si>
  <si>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</si>
  <si>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</si>
  <si>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</si>
  <si>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</si>
  <si>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</si>
  <si>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</si>
  <si>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</si>
  <si>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</si>
  <si>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</si>
  <si>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</si>
  <si>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</si>
  <si>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</si>
  <si>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</si>
  <si>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</si>
  <si>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</si>
  <si>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</si>
  <si>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</si>
  <si>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</si>
  <si>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</si>
  <si>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</si>
  <si>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</si>
  <si>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</si>
  <si>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</si>
  <si>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</si>
  <si>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</si>
  <si>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</si>
  <si>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</si>
  <si>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</si>
  <si>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</si>
  <si>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</si>
  <si>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</si>
  <si>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</si>
  <si>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</si>
  <si>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</si>
  <si>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</si>
  <si>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</si>
  <si>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</si>
  <si>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</si>
  <si>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</si>
  <si>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</si>
  <si>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</si>
  <si>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</si>
  <si>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</si>
  <si>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</si>
  <si>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</si>
  <si>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</si>
  <si>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</si>
  <si>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</si>
  <si>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</si>
  <si>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</si>
  <si>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</si>
  <si>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</si>
  <si>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</si>
  <si>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</si>
  <si>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</si>
  <si>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</si>
  <si>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</si>
  <si>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</si>
  <si>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</si>
  <si>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</si>
  <si>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</si>
  <si>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</si>
  <si>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</si>
  <si>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</si>
  <si>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</si>
  <si>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</si>
  <si>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</si>
  <si>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</si>
  <si>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</si>
  <si>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</si>
  <si>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</si>
  <si>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</si>
  <si>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</si>
  <si>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</si>
  <si>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</si>
  <si>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</si>
  <si>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</si>
  <si>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</si>
  <si>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</si>
  <si>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</si>
  <si>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</si>
  <si>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</si>
  <si>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</si>
  <si>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</si>
  <si>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</si>
  <si>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</si>
  <si>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</si>
  <si>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</si>
  <si>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</si>
  <si>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</si>
  <si>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</si>
  <si>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</si>
  <si>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</si>
  <si>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</si>
  <si>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</si>
  <si>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</si>
  <si>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</si>
  <si>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</si>
  <si>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</si>
  <si>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</si>
  <si>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</si>
  <si>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</si>
  <si>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</si>
  <si>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</si>
  <si>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</si>
  <si>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</si>
  <si>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</si>
  <si>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</si>
  <si>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</si>
  <si>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</si>
  <si>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</si>
  <si>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</si>
  <si>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</si>
  <si>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</si>
  <si>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</si>
  <si>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</si>
  <si>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</si>
  <si>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</si>
  <si>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</si>
  <si>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</si>
  <si>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</si>
  <si>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</si>
  <si>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</si>
  <si>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</si>
  <si>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</si>
  <si>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</si>
  <si>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</si>
  <si>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</si>
  <si>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</si>
  <si>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</si>
  <si>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</si>
  <si>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</si>
  <si>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</si>
  <si>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</si>
  <si>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</si>
  <si>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</si>
  <si>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</si>
  <si>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</si>
  <si>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</si>
  <si>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</si>
  <si>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</si>
  <si>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</si>
  <si>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</si>
  <si>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</si>
  <si>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</si>
  <si>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</si>
  <si>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</si>
  <si>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</si>
  <si>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</si>
  <si>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</si>
  <si>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</si>
  <si>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</si>
  <si>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</si>
  <si>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</si>
  <si>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</si>
  <si>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</si>
  <si>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</si>
  <si>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</si>
  <si>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</si>
  <si>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</si>
  <si>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</si>
  <si>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</si>
  <si>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</si>
  <si>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</si>
  <si>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</si>
  <si>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</si>
  <si>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</si>
  <si>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</si>
  <si>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</si>
  <si>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</si>
  <si>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</si>
  <si>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</si>
  <si>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</si>
  <si>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</si>
  <si>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</si>
  <si>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</si>
  <si>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</si>
  <si>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</si>
  <si>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</si>
  <si>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</si>
  <si>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</si>
  <si>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</si>
  <si>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</si>
  <si>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</si>
  <si>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</si>
  <si>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</si>
  <si>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</si>
  <si>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</si>
  <si>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</si>
  <si>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</si>
  <si>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</si>
  <si>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</si>
  <si>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</si>
  <si>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</si>
  <si>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</si>
  <si>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</si>
  <si>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</si>
  <si>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</si>
  <si>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</si>
  <si>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</si>
  <si>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</si>
  <si>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</si>
  <si>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</si>
  <si>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</si>
  <si>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</si>
  <si>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</si>
  <si>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</si>
  <si>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</si>
  <si>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</si>
  <si>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</si>
  <si>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</si>
  <si>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</si>
  <si>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</si>
  <si>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</si>
  <si>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</si>
  <si>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</si>
  <si>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</si>
  <si>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</si>
  <si>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</si>
  <si>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</si>
  <si>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</si>
  <si>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</si>
  <si>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</si>
  <si>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</si>
  <si>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</si>
  <si>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</si>
  <si>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</si>
  <si>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</si>
  <si>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</si>
  <si>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</si>
  <si>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</si>
  <si>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</si>
  <si>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</si>
  <si>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</si>
  <si>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</si>
  <si>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</si>
  <si>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</si>
  <si>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</si>
  <si>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</si>
  <si>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</si>
  <si>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</si>
  <si>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</si>
  <si>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</si>
  <si>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</si>
  <si>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</si>
  <si>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</si>
  <si>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</si>
  <si>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</si>
  <si>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</si>
  <si>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</si>
  <si>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</si>
  <si>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</si>
  <si>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</si>
  <si>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</si>
  <si>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</si>
  <si>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</si>
  <si>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</si>
  <si>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</si>
  <si>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</si>
  <si>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</si>
  <si>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</si>
  <si>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</si>
  <si>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</si>
  <si>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</si>
  <si>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</si>
  <si>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</si>
  <si>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</si>
  <si>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</si>
  <si>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</si>
  <si>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</si>
  <si>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</si>
  <si>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</si>
  <si>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</si>
  <si>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</si>
  <si>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</si>
  <si>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</si>
  <si>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</si>
  <si>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</si>
  <si>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</si>
  <si>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</si>
  <si>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</si>
  <si>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</si>
  <si>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</si>
  <si>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</si>
  <si>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</si>
  <si>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</si>
  <si>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</si>
  <si>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</si>
  <si>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</si>
  <si>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</si>
  <si>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</si>
  <si>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</si>
  <si>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</si>
  <si>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</si>
  <si>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</si>
  <si>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</si>
  <si>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</si>
  <si>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</si>
  <si>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</si>
  <si>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</si>
  <si>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</si>
  <si>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</si>
  <si>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</si>
  <si>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</si>
  <si>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</si>
  <si>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</si>
  <si>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</si>
  <si>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</si>
  <si>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</si>
  <si>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</si>
  <si>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</si>
  <si>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</si>
  <si>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</si>
  <si>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</si>
  <si>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</si>
  <si>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</si>
  <si>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</si>
  <si>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</si>
  <si>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</si>
  <si>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</si>
  <si>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</si>
  <si>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</si>
  <si>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</si>
  <si>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</si>
  <si>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</si>
  <si>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</si>
  <si>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</si>
  <si>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</si>
  <si>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</si>
  <si>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</si>
  <si>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</si>
  <si>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</si>
  <si>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</si>
  <si>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</si>
  <si>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</si>
  <si>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</si>
  <si>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</si>
  <si>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</si>
  <si>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</si>
  <si>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</si>
  <si>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</si>
  <si>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</si>
  <si>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</si>
  <si>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</si>
  <si>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</si>
  <si>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</si>
  <si>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</si>
  <si>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</si>
  <si>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</si>
  <si>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</si>
  <si>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</si>
  <si>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</si>
  <si>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</si>
  <si>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</si>
  <si>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</si>
  <si>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</si>
  <si>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</si>
  <si>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</si>
  <si>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</si>
  <si>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</si>
  <si>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</si>
  <si>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</si>
  <si>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</si>
  <si>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</si>
  <si>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</si>
  <si>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</si>
  <si>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</si>
  <si>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</si>
  <si>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</si>
  <si>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</si>
  <si>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</si>
  <si>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</si>
  <si>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</si>
  <si>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</si>
  <si>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</si>
  <si>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</si>
  <si>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</si>
  <si>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</si>
  <si>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</si>
  <si>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</si>
  <si>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</si>
  <si>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</si>
  <si>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</si>
  <si>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</si>
  <si>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</si>
  <si>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</si>
  <si>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</si>
  <si>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</si>
  <si>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</si>
  <si>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</si>
  <si>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</si>
  <si>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</si>
  <si>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</si>
  <si>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</si>
  <si>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</si>
  <si>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</si>
  <si>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</si>
  <si>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</si>
  <si>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</si>
  <si>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</si>
  <si>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</si>
  <si>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</si>
  <si>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</si>
  <si>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</si>
  <si>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</si>
  <si>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</si>
  <si>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</si>
  <si>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</si>
  <si>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</si>
  <si>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</si>
  <si>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</si>
  <si>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</si>
  <si>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</si>
  <si>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</si>
  <si>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</si>
  <si>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</si>
  <si>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</si>
  <si>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</si>
  <si>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</si>
  <si>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</si>
  <si>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</si>
  <si>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</si>
  <si>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</si>
  <si>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</si>
  <si>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</si>
  <si>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</si>
  <si>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</si>
  <si>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</si>
  <si>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</si>
  <si>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</si>
  <si>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</si>
  <si>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</si>
  <si>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</si>
  <si>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</si>
  <si>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</si>
  <si>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</si>
  <si>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</si>
  <si>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</si>
  <si>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</si>
  <si>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</si>
  <si>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</si>
  <si>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</si>
  <si>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</si>
  <si>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</si>
  <si>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</si>
  <si>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</si>
  <si>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</si>
  <si>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</si>
  <si>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</si>
  <si>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</si>
  <si>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</si>
  <si>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</si>
  <si>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</si>
  <si>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</si>
  <si>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</si>
  <si>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</si>
  <si>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</si>
  <si>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</si>
  <si>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</si>
  <si>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</si>
  <si>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</si>
  <si>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</si>
  <si>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</si>
  <si>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</si>
  <si>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</si>
  <si>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</si>
  <si>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</si>
  <si>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</si>
  <si>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</si>
  <si>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</si>
  <si>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</si>
  <si>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</si>
  <si>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</si>
  <si>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</si>
  <si>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</si>
  <si>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</si>
  <si>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</si>
  <si>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</si>
  <si>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</si>
  <si>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</si>
  <si>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</si>
  <si>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</si>
  <si>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</si>
  <si>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</si>
  <si>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</si>
  <si>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</si>
  <si>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</si>
  <si>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</si>
  <si>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</si>
  <si>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</si>
  <si>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</si>
  <si>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</si>
  <si>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</si>
  <si>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</si>
  <si>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</si>
  <si>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</si>
  <si>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</si>
  <si>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</si>
  <si>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</si>
  <si>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</si>
  <si>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</si>
  <si>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</si>
  <si>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</si>
  <si>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</si>
  <si>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</si>
  <si>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</si>
  <si>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</si>
  <si>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</si>
  <si>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</si>
  <si>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</si>
  <si>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</si>
  <si>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</si>
  <si>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</si>
  <si>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</si>
  <si>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</si>
  <si>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</si>
  <si>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</si>
  <si>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</si>
  <si>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</si>
  <si>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</si>
  <si>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</si>
  <si>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</si>
  <si>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</si>
  <si>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</si>
  <si>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</si>
  <si>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</si>
  <si>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</si>
  <si>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</si>
  <si>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</si>
  <si>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</si>
  <si>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</si>
  <si>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</si>
  <si>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</si>
  <si>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</si>
  <si>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</si>
  <si>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</si>
  <si>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</si>
  <si>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</si>
  <si>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</si>
  <si>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</si>
  <si>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</si>
  <si>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</si>
  <si>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</si>
  <si>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</si>
  <si>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</si>
  <si>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</si>
  <si>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</si>
  <si>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</si>
  <si>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</si>
  <si>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</si>
  <si>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</si>
  <si>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</si>
  <si>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</si>
  <si>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</si>
  <si>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</si>
  <si>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</si>
  <si>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</si>
  <si>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</si>
  <si>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</si>
  <si>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</si>
  <si>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</si>
  <si>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</si>
  <si>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</si>
  <si>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</si>
  <si>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</si>
  <si>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</si>
  <si>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</si>
  <si>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</si>
  <si>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</si>
  <si>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</si>
  <si>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</si>
  <si>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</si>
  <si>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</si>
  <si>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</si>
  <si>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</si>
  <si>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</si>
  <si>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</si>
  <si>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</si>
  <si>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</si>
  <si>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</si>
  <si>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</si>
  <si>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</si>
  <si>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</si>
  <si>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</si>
  <si>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</si>
  <si>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</si>
  <si>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</si>
  <si>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</si>
  <si>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</si>
  <si>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</si>
  <si>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</si>
  <si>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</si>
  <si>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</si>
  <si>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</si>
  <si>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</si>
  <si>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</si>
  <si>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</si>
  <si>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</si>
  <si>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</si>
  <si>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</si>
  <si>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</si>
  <si>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</si>
  <si>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</si>
  <si>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</si>
  <si>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</si>
  <si>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</si>
  <si>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</si>
  <si>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</si>
  <si>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</si>
  <si>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</si>
  <si>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</si>
  <si>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</si>
  <si>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</si>
  <si>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</si>
  <si>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</si>
  <si>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</si>
  <si>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</si>
  <si>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</si>
  <si>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</si>
  <si>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</si>
  <si>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</si>
  <si>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</si>
  <si>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</si>
  <si>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</si>
  <si>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</si>
  <si>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</si>
  <si>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</si>
  <si>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</si>
  <si>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</si>
  <si>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</si>
  <si>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</si>
  <si>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</si>
  <si>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</si>
  <si>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</si>
  <si>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</si>
  <si>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</si>
  <si>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</si>
  <si>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</si>
  <si>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</si>
  <si>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</si>
  <si>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</si>
  <si>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</si>
  <si>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</si>
  <si>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</si>
  <si>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</si>
  <si>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</si>
  <si>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</si>
  <si>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</si>
  <si>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</si>
  <si>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</si>
  <si>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</si>
  <si>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</si>
  <si>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</si>
  <si>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</si>
  <si>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</si>
  <si>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</si>
  <si>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</si>
  <si>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</si>
  <si>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</si>
  <si>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</si>
  <si>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</si>
  <si>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</si>
  <si>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</si>
  <si>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</si>
  <si>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</si>
  <si>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</si>
  <si>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</si>
  <si>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</si>
  <si>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</si>
  <si>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</si>
  <si>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</si>
  <si>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</si>
  <si>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</si>
  <si>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</si>
  <si>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</si>
  <si>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</si>
  <si>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</si>
  <si>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</si>
  <si>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</si>
  <si>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</si>
  <si>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</si>
  <si>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</si>
  <si>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</si>
  <si>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</si>
  <si>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</si>
  <si>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</si>
  <si>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</si>
  <si>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</si>
  <si>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</si>
  <si>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</si>
  <si>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</si>
  <si>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</si>
  <si>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</si>
  <si>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</si>
  <si>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</si>
  <si>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</si>
  <si>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</si>
  <si>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</si>
  <si>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</si>
  <si>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</si>
  <si>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</si>
  <si>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</si>
  <si>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</si>
  <si>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</si>
  <si>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</si>
  <si>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</si>
  <si>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</si>
  <si>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</si>
  <si>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</si>
  <si>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</si>
  <si>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</si>
  <si>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</si>
  <si>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</si>
  <si>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</si>
  <si>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</si>
  <si>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</si>
  <si>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</si>
  <si>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</si>
  <si>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</si>
  <si>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</si>
  <si>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</si>
  <si>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</si>
  <si>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</si>
  <si>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</si>
  <si>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</si>
  <si>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</si>
  <si>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</si>
  <si>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</si>
  <si>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</si>
  <si>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</si>
  <si>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</si>
  <si>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</si>
  <si>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</si>
  <si>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</si>
  <si>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</si>
  <si>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</si>
  <si>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</si>
  <si>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</si>
  <si>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</si>
  <si>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</si>
  <si>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</si>
  <si>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</si>
  <si>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</si>
  <si>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</si>
  <si>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</si>
  <si>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</si>
  <si>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</si>
  <si>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</si>
  <si>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</si>
  <si>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</si>
  <si>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</si>
  <si>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</si>
  <si>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</si>
  <si>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</si>
  <si>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</si>
  <si>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</si>
  <si>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</si>
  <si>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</si>
  <si>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</si>
  <si>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</si>
  <si>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</si>
  <si>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</si>
  <si>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</si>
  <si>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</si>
  <si>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</si>
  <si>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</si>
  <si>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</si>
  <si>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</si>
  <si>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</si>
  <si>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</si>
  <si>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</si>
  <si>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</si>
  <si>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</si>
  <si>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</si>
  <si>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</si>
  <si>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</si>
  <si>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</si>
  <si>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</si>
  <si>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</si>
  <si>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</si>
  <si>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</si>
  <si>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</si>
  <si>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</si>
  <si>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</si>
  <si>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</si>
  <si>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</si>
  <si>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</si>
  <si>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</si>
  <si>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</si>
  <si>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</si>
  <si>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</si>
  <si>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</si>
  <si>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</si>
  <si>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</si>
  <si>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</si>
  <si>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</si>
  <si>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</si>
  <si>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</si>
  <si>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</si>
  <si>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</si>
  <si>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</si>
  <si>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</si>
  <si>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</si>
  <si>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</si>
  <si>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</si>
  <si>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</si>
  <si>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</si>
  <si>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</si>
  <si>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</si>
  <si>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</si>
  <si>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</si>
  <si>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</si>
  <si>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</si>
  <si>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</si>
  <si>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</si>
  <si>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</si>
  <si>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</si>
  <si>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</si>
  <si>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</si>
  <si>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</si>
  <si>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</si>
  <si>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</si>
  <si>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</si>
  <si>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</si>
  <si>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</si>
  <si>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</si>
  <si>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</si>
  <si>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</si>
  <si>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</si>
  <si>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</si>
  <si>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</si>
  <si>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</si>
  <si>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</si>
  <si>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</si>
  <si>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</si>
  <si>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</si>
  <si>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</si>
  <si>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</si>
  <si>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</si>
  <si>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</si>
  <si>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</si>
  <si>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</si>
  <si>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</si>
  <si>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</si>
  <si>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</si>
  <si>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</si>
  <si>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</si>
  <si>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</si>
  <si>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</si>
  <si>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</si>
  <si>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</si>
  <si>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</si>
  <si>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</si>
  <si>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</si>
  <si>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</si>
  <si>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</si>
  <si>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</si>
  <si>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</si>
  <si>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</si>
  <si>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</si>
  <si>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</si>
  <si>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</si>
  <si>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</si>
  <si>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</si>
  <si>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</si>
  <si>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</si>
  <si>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</si>
  <si>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</si>
  <si>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</si>
  <si>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</si>
  <si>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</si>
  <si>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</si>
  <si>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</si>
  <si>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</si>
  <si>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</si>
  <si>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</si>
  <si>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</si>
  <si>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</si>
  <si>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</si>
  <si>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</si>
  <si>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</si>
  <si>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</si>
  <si>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</si>
  <si>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</si>
  <si>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</si>
  <si>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</si>
  <si>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</si>
  <si>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</si>
  <si>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</si>
  <si>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</si>
  <si>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</si>
  <si>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</si>
  <si>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</si>
  <si>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</si>
  <si>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</si>
  <si>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</si>
  <si>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</si>
  <si>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</si>
  <si>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</si>
  <si>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</si>
  <si>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</si>
  <si>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</si>
  <si>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</si>
  <si>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</si>
  <si>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</si>
  <si>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</si>
  <si>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</si>
  <si>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</si>
  <si>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</si>
  <si>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</si>
  <si>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</si>
  <si>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</si>
  <si>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</si>
  <si>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</si>
  <si>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</si>
  <si>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</si>
  <si>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</si>
  <si>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</si>
  <si>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</si>
  <si>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</si>
  <si>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</si>
  <si>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</si>
  <si>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</si>
  <si>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</si>
  <si>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</si>
  <si>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</si>
  <si>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</si>
  <si>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</si>
  <si>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</si>
  <si>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</si>
  <si>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</si>
  <si>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</si>
  <si>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</si>
  <si>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</si>
  <si>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</si>
  <si>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</si>
  <si>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</si>
  <si>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</si>
  <si>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</si>
  <si>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</si>
  <si>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</si>
  <si>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</si>
  <si>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</si>
  <si>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</si>
  <si>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</si>
  <si>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</si>
  <si>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</si>
  <si>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</si>
  <si>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</si>
  <si>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</si>
  <si>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</si>
  <si>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</si>
  <si>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</si>
  <si>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</si>
  <si>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</si>
  <si>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</si>
  <si>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</si>
  <si>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</si>
  <si>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</si>
  <si>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</si>
  <si>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</si>
  <si>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</si>
  <si>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</si>
  <si>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</si>
  <si>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</si>
  <si>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</si>
  <si>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</si>
  <si>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</si>
  <si>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</si>
  <si>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</si>
  <si>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</si>
  <si>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</si>
  <si>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</si>
  <si>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</si>
  <si>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</si>
  <si>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</si>
  <si>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</si>
  <si>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</si>
  <si>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</si>
  <si>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</si>
  <si>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</si>
  <si>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</si>
  <si>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</si>
  <si>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</si>
  <si>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</si>
  <si>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</si>
  <si>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</si>
  <si>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</si>
  <si>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</si>
  <si>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</si>
  <si>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</si>
  <si>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</si>
  <si>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</si>
  <si>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</si>
  <si>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</si>
  <si>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</si>
  <si>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</si>
  <si>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</si>
  <si>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</si>
  <si>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</si>
  <si>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</si>
  <si>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</si>
  <si>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</si>
  <si>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</si>
  <si>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</si>
  <si>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</si>
  <si>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</si>
  <si>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</si>
  <si>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</si>
  <si>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</si>
  <si>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</si>
  <si>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</si>
  <si>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</si>
  <si>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</si>
  <si>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</si>
  <si>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</si>
  <si>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</si>
  <si>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</si>
  <si>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</si>
  <si>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</si>
  <si>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</si>
  <si>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</si>
  <si>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</si>
  <si>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</si>
  <si>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</si>
  <si>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</si>
  <si>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</si>
  <si>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</si>
  <si>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</si>
  <si>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</si>
  <si>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</si>
  <si>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</si>
  <si>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</si>
  <si>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</si>
  <si>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</si>
  <si>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</si>
  <si>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</si>
  <si>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</si>
  <si>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</si>
  <si>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</si>
  <si>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</si>
  <si>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</si>
  <si>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</si>
  <si>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</si>
  <si>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</si>
  <si>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</si>
  <si>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</si>
  <si>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</si>
  <si>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</si>
  <si>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</si>
  <si>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</si>
  <si>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</si>
  <si>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</si>
  <si>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</si>
  <si>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</si>
  <si>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</si>
  <si>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</si>
  <si>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</si>
  <si>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</si>
  <si>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</si>
  <si>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</si>
  <si>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</si>
  <si>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</si>
  <si>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</si>
  <si>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</si>
  <si>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</si>
  <si>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</si>
  <si>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</si>
  <si>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</si>
  <si>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</si>
  <si>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</si>
  <si>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</si>
  <si>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</si>
  <si>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</si>
  <si>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</si>
  <si>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</si>
  <si>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</si>
  <si>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</si>
  <si>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</si>
  <si>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</si>
  <si>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</si>
  <si>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</si>
  <si>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</si>
  <si>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</si>
  <si>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</si>
  <si>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</si>
  <si>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</si>
  <si>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</si>
  <si>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</si>
  <si>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</si>
  <si>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</si>
  <si>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</si>
  <si>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</si>
  <si>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</si>
  <si>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</si>
  <si>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</si>
  <si>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</si>
  <si>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</si>
  <si>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</si>
  <si>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</si>
  <si>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</si>
  <si>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</si>
  <si>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</si>
  <si>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</si>
  <si>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</si>
  <si>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</si>
  <si>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</si>
  <si>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</si>
  <si>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</si>
  <si>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</si>
  <si>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</si>
  <si>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</si>
  <si>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</si>
  <si>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</si>
  <si>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</si>
  <si>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</si>
  <si>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</si>
  <si>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</si>
  <si>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</si>
  <si>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</si>
  <si>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</si>
  <si>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</si>
  <si>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</si>
  <si>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</si>
  <si>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</si>
  <si>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</si>
  <si>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</si>
  <si>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</si>
  <si>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</si>
  <si>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</si>
  <si>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</si>
  <si>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</si>
  <si>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</si>
  <si>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</si>
  <si>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</si>
  <si>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</si>
  <si>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</si>
  <si>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</si>
  <si>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</si>
  <si>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</si>
  <si>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</si>
  <si>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</si>
  <si>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</si>
  <si>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</si>
  <si>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</si>
  <si>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</si>
  <si>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</si>
  <si>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</si>
  <si>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</si>
  <si>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</si>
  <si>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</si>
  <si>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</si>
  <si>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</si>
  <si>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</si>
  <si>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</si>
  <si>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</si>
  <si>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</si>
  <si>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</si>
  <si>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</si>
  <si>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</si>
  <si>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</si>
  <si>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</si>
  <si>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</si>
  <si>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</si>
  <si>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</si>
  <si>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</si>
  <si>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</si>
  <si>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</si>
  <si>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</si>
  <si>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</si>
  <si>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</si>
  <si>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</si>
  <si>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</si>
  <si>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</si>
  <si>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</si>
  <si>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</si>
  <si>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</si>
  <si>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</si>
  <si>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</si>
  <si>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</si>
  <si>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</si>
  <si>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</si>
  <si>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</si>
  <si>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</si>
  <si>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</si>
  <si>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</si>
  <si>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</si>
  <si>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</si>
  <si>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</si>
  <si>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</si>
  <si>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</si>
  <si>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</si>
  <si>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</si>
  <si>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</si>
  <si>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</si>
  <si>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</si>
  <si>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</si>
  <si>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</si>
  <si>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</si>
  <si>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</si>
  <si>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</si>
  <si>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</si>
  <si>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</si>
  <si>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</si>
  <si>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</si>
  <si>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</si>
  <si>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</si>
  <si>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</si>
  <si>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</si>
  <si>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</si>
  <si>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</si>
  <si>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</si>
  <si>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</si>
  <si>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</si>
  <si>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</si>
  <si>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</si>
  <si>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</si>
  <si>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</si>
  <si>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</si>
  <si>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</si>
  <si>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</si>
  <si>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</si>
  <si>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</si>
  <si>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</si>
  <si>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</si>
  <si>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</si>
  <si>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</si>
  <si>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</si>
  <si>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</si>
  <si>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</si>
  <si>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</si>
  <si>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</si>
  <si>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</si>
  <si>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</si>
  <si>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</si>
  <si>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</si>
  <si>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</si>
  <si>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</si>
  <si>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</si>
  <si>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</si>
  <si>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</si>
  <si>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</si>
  <si>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</si>
  <si>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</si>
  <si>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</si>
  <si>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</si>
  <si>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</si>
  <si>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</si>
  <si>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</si>
  <si>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</si>
  <si>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</si>
  <si>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</si>
  <si>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</si>
  <si>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</si>
  <si>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</si>
  <si>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</si>
  <si>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</si>
  <si>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</si>
  <si>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</si>
  <si>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</si>
  <si>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</si>
  <si>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</si>
  <si>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</si>
  <si>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</si>
  <si>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</si>
  <si>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</si>
  <si>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</si>
  <si>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</si>
  <si>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</si>
  <si>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</si>
  <si>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</si>
  <si>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</si>
  <si>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</si>
  <si>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</si>
  <si>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</si>
  <si>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</si>
  <si>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</si>
  <si>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</si>
  <si>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</si>
  <si>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</si>
  <si>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</si>
  <si>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</si>
  <si>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</si>
  <si>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</si>
  <si>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</si>
  <si>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</si>
  <si>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</si>
  <si>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</si>
  <si>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</si>
  <si>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</si>
  <si>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</si>
  <si>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</si>
  <si>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</si>
  <si>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</si>
  <si>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</si>
  <si>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</si>
  <si>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</si>
  <si>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</si>
  <si>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</si>
  <si>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</si>
  <si>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</si>
  <si>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</si>
  <si>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</si>
  <si>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</si>
  <si>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</si>
  <si>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</si>
  <si>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</si>
  <si>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</si>
  <si>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</si>
  <si>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</si>
  <si>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</si>
  <si>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</si>
  <si>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</si>
  <si>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</si>
  <si>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</si>
  <si>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</si>
  <si>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</si>
  <si>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</si>
  <si>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</si>
  <si>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</si>
  <si>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</si>
  <si>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</si>
  <si>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</si>
  <si>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</si>
  <si>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</si>
  <si>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</si>
  <si>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</si>
  <si>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</si>
  <si>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</si>
  <si>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</si>
  <si>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</si>
  <si>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</si>
  <si>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</si>
  <si>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</si>
  <si>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</si>
  <si>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</si>
  <si>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</si>
  <si>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</si>
  <si>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</si>
  <si>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</si>
  <si>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</si>
  <si>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</si>
  <si>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</si>
  <si>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</si>
  <si>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</si>
  <si>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</si>
  <si>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</si>
  <si>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</si>
  <si>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</si>
  <si>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</si>
  <si>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</si>
  <si>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</si>
  <si>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</si>
  <si>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</si>
  <si>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</si>
  <si>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</si>
  <si>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</si>
  <si>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</si>
  <si>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</si>
  <si>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</si>
  <si>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</si>
  <si>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</si>
  <si>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</si>
  <si>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</si>
  <si>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</si>
  <si>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</si>
  <si>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</si>
  <si>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</si>
  <si>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</si>
  <si>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</si>
  <si>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</si>
  <si>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</si>
  <si>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</si>
  <si>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</si>
  <si>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</si>
  <si>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</si>
  <si>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</si>
  <si>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</si>
  <si>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</si>
  <si>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</si>
  <si>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</si>
  <si>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</si>
  <si>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</si>
  <si>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</si>
  <si>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</si>
  <si>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</si>
  <si>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</si>
  <si>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</si>
  <si>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</si>
  <si>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</si>
  <si>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</si>
  <si>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</si>
  <si>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</si>
  <si>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</si>
  <si>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</si>
  <si>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</si>
  <si>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</si>
  <si>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</si>
  <si>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</si>
  <si>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</si>
  <si>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</si>
  <si>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</si>
  <si>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</si>
  <si>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</si>
  <si>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</si>
  <si>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</si>
  <si>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</si>
  <si>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</si>
  <si>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</si>
  <si>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</si>
  <si>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</si>
  <si>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</si>
  <si>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</si>
  <si>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</si>
  <si>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</si>
  <si>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</si>
  <si>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</si>
  <si>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</si>
  <si>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</si>
  <si>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</si>
  <si>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</si>
  <si>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</si>
  <si>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</si>
  <si>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</si>
  <si>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</si>
  <si>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</si>
  <si>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</si>
  <si>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</si>
  <si>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</si>
  <si>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</si>
  <si>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</si>
  <si>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</si>
  <si>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</si>
  <si>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</si>
  <si>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</si>
  <si>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</si>
  <si>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</si>
  <si>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</si>
  <si>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</si>
  <si>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</si>
  <si>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</si>
  <si>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</si>
  <si>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</si>
  <si>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</si>
  <si>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</si>
  <si>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</si>
  <si>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</si>
  <si>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</si>
  <si>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</si>
  <si>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</si>
  <si>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</si>
  <si>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</si>
  <si>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</si>
  <si>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</si>
  <si>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</si>
  <si>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</si>
  <si>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</si>
  <si>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</si>
  <si>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</si>
  <si>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</si>
  <si>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</si>
  <si>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</si>
  <si>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</si>
  <si>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</si>
  <si>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</si>
  <si>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</si>
  <si>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</si>
  <si>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</si>
  <si>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</si>
  <si>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</si>
  <si>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</si>
  <si>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</si>
  <si>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</si>
  <si>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</si>
  <si>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</si>
  <si>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</si>
  <si>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</si>
  <si>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</si>
  <si>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</si>
  <si>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</si>
  <si>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</si>
  <si>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</si>
  <si>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</si>
  <si>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</si>
  <si>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</si>
  <si>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</si>
  <si>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</si>
  <si>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</si>
  <si>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</si>
  <si>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</si>
  <si>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</si>
  <si>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</si>
  <si>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</si>
  <si>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</si>
  <si>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</si>
  <si>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</si>
  <si>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</si>
  <si>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</si>
  <si>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</si>
  <si>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</si>
  <si>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</si>
  <si>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</si>
  <si>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</si>
  <si>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</si>
  <si>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</si>
  <si>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</si>
  <si>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</si>
  <si>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</si>
  <si>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</si>
  <si>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</si>
  <si>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</si>
  <si>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</si>
  <si>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</si>
  <si>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</si>
  <si>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</si>
  <si>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</si>
  <si>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</si>
  <si>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</si>
  <si>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</si>
  <si>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</si>
  <si>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</si>
  <si>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</si>
  <si>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</si>
  <si>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</si>
  <si>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</si>
  <si>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</si>
  <si>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</si>
  <si>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</si>
  <si>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</si>
  <si>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</si>
  <si>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</si>
  <si>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</si>
  <si>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</si>
  <si>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</si>
  <si>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</si>
  <si>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</si>
  <si>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</si>
  <si>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</si>
  <si>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</si>
  <si>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</si>
  <si>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</si>
  <si>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</si>
  <si>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</si>
  <si>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</si>
  <si>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</si>
  <si>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</si>
  <si>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</si>
  <si>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</si>
  <si>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</si>
  <si>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</si>
  <si>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</si>
  <si>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</si>
  <si>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</si>
  <si>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</si>
  <si>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</si>
  <si>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</si>
  <si>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</si>
  <si>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</si>
  <si>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</si>
  <si>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</si>
  <si>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</si>
  <si>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</si>
  <si>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</si>
  <si>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</si>
  <si>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</si>
  <si>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</si>
  <si>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</si>
  <si>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</si>
  <si>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</si>
  <si>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</si>
  <si>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</si>
  <si>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</si>
  <si>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</si>
  <si>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</si>
  <si>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</si>
  <si>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</si>
  <si>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</si>
  <si>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</si>
  <si>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</si>
  <si>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</si>
  <si>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</si>
  <si>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</si>
  <si>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</si>
  <si>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</si>
  <si>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</si>
  <si>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</si>
  <si>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</si>
  <si>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</si>
  <si>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</si>
  <si>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</si>
  <si>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</si>
  <si>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</si>
  <si>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</si>
  <si>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</si>
  <si>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</si>
  <si>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</si>
  <si>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</si>
  <si>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</si>
  <si>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</si>
  <si>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</si>
  <si>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</si>
  <si>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</si>
  <si>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</si>
  <si>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</si>
  <si>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</si>
  <si>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</si>
  <si>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</si>
  <si>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</si>
  <si>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</si>
  <si>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</si>
  <si>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</si>
  <si>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</si>
  <si>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</si>
  <si>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</si>
  <si>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</si>
  <si>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</si>
  <si>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</si>
  <si>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</si>
  <si>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</si>
  <si>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</si>
  <si>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</si>
  <si>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</si>
  <si>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</si>
  <si>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</si>
  <si>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</si>
  <si>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</si>
  <si>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</si>
  <si>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</si>
  <si>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</si>
  <si>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</si>
  <si>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</si>
  <si>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</si>
  <si>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</si>
  <si>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</si>
  <si>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</si>
  <si>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</si>
  <si>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</si>
  <si>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</si>
  <si>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</si>
  <si>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</si>
  <si>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</si>
  <si>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</si>
  <si>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</si>
  <si>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</si>
  <si>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</si>
  <si>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</si>
  <si>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</si>
  <si>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</si>
  <si>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</si>
  <si>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</si>
  <si>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</si>
  <si>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</si>
  <si>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</si>
  <si>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</si>
  <si>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</si>
  <si>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</si>
  <si>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</si>
  <si>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</si>
  <si>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</si>
  <si>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</si>
  <si>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</si>
  <si>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</si>
  <si>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</si>
  <si>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</si>
  <si>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</si>
  <si>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</si>
  <si>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</si>
  <si>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</si>
  <si>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</si>
  <si>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</si>
  <si>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</si>
  <si>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</si>
  <si>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</si>
  <si>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</si>
  <si>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</si>
  <si>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</si>
  <si>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</si>
  <si>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</si>
  <si>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</si>
  <si>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</si>
  <si>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</si>
  <si>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</si>
  <si>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</si>
  <si>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</si>
  <si>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</si>
  <si>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</si>
  <si>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</si>
  <si>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</si>
  <si>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</si>
  <si>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</si>
  <si>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</si>
  <si>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</si>
  <si>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</si>
  <si>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</si>
  <si>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</si>
  <si>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</si>
  <si>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</si>
  <si>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</si>
  <si>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</si>
  <si>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</si>
  <si>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</si>
  <si>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</si>
  <si>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</si>
  <si>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</si>
  <si>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</si>
  <si>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</si>
  <si>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</si>
  <si>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</si>
  <si>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</si>
  <si>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</si>
  <si>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</si>
  <si>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</si>
  <si>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</si>
  <si>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</si>
  <si>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</si>
  <si>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</si>
  <si>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</si>
  <si>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</si>
  <si>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</si>
  <si>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</si>
  <si>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</si>
  <si>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</si>
  <si>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</si>
  <si>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</si>
  <si>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</si>
  <si>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</si>
  <si>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</si>
  <si>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</si>
  <si>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</si>
  <si>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</si>
  <si>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</si>
  <si>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</si>
  <si>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</si>
  <si>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</si>
  <si>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</si>
  <si>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</si>
  <si>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</si>
  <si>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</si>
  <si>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</si>
  <si>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</si>
  <si>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</si>
  <si>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</si>
  <si>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</si>
  <si>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</si>
  <si>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</si>
  <si>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</si>
  <si>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</si>
  <si>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</si>
  <si>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</si>
  <si>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</si>
  <si>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</si>
  <si>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</si>
  <si>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</si>
  <si>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</si>
  <si>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</si>
  <si>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</si>
  <si>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</si>
  <si>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</si>
  <si>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</si>
  <si>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</si>
  <si>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</si>
  <si>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</si>
  <si>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</si>
  <si>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</si>
  <si>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</si>
  <si>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</si>
  <si>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</si>
  <si>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</si>
  <si>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</si>
  <si>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</si>
  <si>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</si>
  <si>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</si>
  <si>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</si>
  <si>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</si>
  <si>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</si>
  <si>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</si>
  <si>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</si>
  <si>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</si>
  <si>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</si>
  <si>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</si>
  <si>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</si>
  <si>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</si>
  <si>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</si>
  <si>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</si>
  <si>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</si>
  <si>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</si>
  <si>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</si>
  <si>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</si>
  <si>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</si>
  <si>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</si>
  <si>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</si>
  <si>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</si>
  <si>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</si>
  <si>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</si>
  <si>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</si>
  <si>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</si>
  <si>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</si>
  <si>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</si>
  <si>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</si>
  <si>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</si>
  <si>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</si>
  <si>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</si>
  <si>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</si>
  <si>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</si>
  <si>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</si>
  <si>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</si>
  <si>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</si>
  <si>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</si>
  <si>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</si>
  <si>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</si>
  <si>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</si>
  <si>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</si>
  <si>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</si>
  <si>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</si>
  <si>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</si>
  <si>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</si>
  <si>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</si>
  <si>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</si>
  <si>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</si>
  <si>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</si>
  <si>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</si>
  <si>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</si>
  <si>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</si>
  <si>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</si>
  <si>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</si>
  <si>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</si>
  <si>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</si>
  <si>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</si>
  <si>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</si>
  <si>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</si>
  <si>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</si>
  <si>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</si>
  <si>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</si>
  <si>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</si>
  <si>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</si>
  <si>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</si>
  <si>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</si>
  <si>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</si>
  <si>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</si>
  <si>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</si>
  <si>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</si>
  <si>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</si>
  <si>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</si>
  <si>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</si>
  <si>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</si>
  <si>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</si>
  <si>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</si>
  <si>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</si>
  <si>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</si>
  <si>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</si>
  <si>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</si>
  <si>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</si>
  <si>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</si>
  <si>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</si>
  <si>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</si>
  <si>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</si>
  <si>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</si>
  <si>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</si>
  <si>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</si>
  <si>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</si>
  <si>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</si>
  <si>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</si>
  <si>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</si>
  <si>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</si>
  <si>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</si>
  <si>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</si>
  <si>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</si>
  <si>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</si>
  <si>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</si>
  <si>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</si>
  <si>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</si>
  <si>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</si>
  <si>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</si>
  <si>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</si>
  <si>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</si>
  <si>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</si>
  <si>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</si>
  <si>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</si>
  <si>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</si>
  <si>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</si>
  <si>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</si>
  <si>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</si>
  <si>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</si>
  <si>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</si>
  <si>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</si>
  <si>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</si>
  <si>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</si>
  <si>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</si>
  <si>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</si>
  <si>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</si>
  <si>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</si>
  <si>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</si>
  <si>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</si>
  <si>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</si>
  <si>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</si>
  <si>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</si>
  <si>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</si>
  <si>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</si>
  <si>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</si>
  <si>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</si>
  <si>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</si>
  <si>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</si>
  <si>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</si>
  <si>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</si>
  <si>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</si>
  <si>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</si>
  <si>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</si>
  <si>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</si>
  <si>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</si>
  <si>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</si>
  <si>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</si>
  <si>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</si>
  <si>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</si>
  <si>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</si>
  <si>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</si>
  <si>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</si>
  <si>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</si>
  <si>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</si>
  <si>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</si>
  <si>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</si>
  <si>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</si>
  <si>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</si>
  <si>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</si>
  <si>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</si>
  <si>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</si>
  <si>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</si>
  <si>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</si>
  <si>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</si>
  <si>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</si>
  <si>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</si>
  <si>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</si>
  <si>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</si>
  <si>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</si>
  <si>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</si>
  <si>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</si>
  <si>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</si>
  <si>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</si>
  <si>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</si>
  <si>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</si>
  <si>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</si>
  <si>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</si>
  <si>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</si>
  <si>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</si>
  <si>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</si>
  <si>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</si>
  <si>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</si>
  <si>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</si>
  <si>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</si>
  <si>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</si>
  <si>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</si>
  <si>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</si>
  <si>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</si>
  <si>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</si>
  <si>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</si>
  <si>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</si>
  <si>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</si>
  <si>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</si>
  <si>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</si>
  <si>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</si>
  <si>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</si>
  <si>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</si>
  <si>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</si>
  <si>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</si>
  <si>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</si>
  <si>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</si>
  <si>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</si>
  <si>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</si>
  <si>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</si>
  <si>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</si>
  <si>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</si>
  <si>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</si>
  <si>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</si>
  <si>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</si>
  <si>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</si>
  <si>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</si>
  <si>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</si>
  <si>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</si>
  <si>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</si>
  <si>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</si>
  <si>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</si>
  <si>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</si>
  <si>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</si>
  <si>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</si>
  <si>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</si>
  <si>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</si>
  <si>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</si>
  <si>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</si>
  <si>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</si>
  <si>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</si>
  <si>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</si>
  <si>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</si>
  <si>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</si>
  <si>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</si>
  <si>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</si>
  <si>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</si>
  <si>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</si>
  <si>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</si>
  <si>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</si>
  <si>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</si>
  <si>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</si>
  <si>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</si>
  <si>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</si>
  <si>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</si>
  <si>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</si>
  <si>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</si>
  <si>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</si>
  <si>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</si>
  <si>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</si>
  <si>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</si>
  <si>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</si>
  <si>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</si>
  <si>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</si>
  <si>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</si>
  <si>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</si>
  <si>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</si>
  <si>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</si>
  <si>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</si>
  <si>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</si>
  <si>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</si>
  <si>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</si>
  <si>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</si>
  <si>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</si>
  <si>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</si>
  <si>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</si>
  <si>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</si>
  <si>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</si>
  <si>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</si>
  <si>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</si>
  <si>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</si>
  <si>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</si>
  <si>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</si>
  <si>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</si>
  <si>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</si>
  <si>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</si>
  <si>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</si>
  <si>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</si>
  <si>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</si>
  <si>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</si>
  <si>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</si>
  <si>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</si>
  <si>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</si>
  <si>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</si>
  <si>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</si>
  <si>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</si>
  <si>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</si>
  <si>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</si>
  <si>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</si>
  <si>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</si>
  <si>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</si>
  <si>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</si>
  <si>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</si>
  <si>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</si>
  <si>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</si>
  <si>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</si>
  <si>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</si>
  <si>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</si>
  <si>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</si>
  <si>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</si>
  <si>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</si>
  <si>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</si>
  <si>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</si>
  <si>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</si>
  <si>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</si>
  <si>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</si>
  <si>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</si>
  <si>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</si>
  <si>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</si>
  <si>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</si>
  <si>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</si>
  <si>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</si>
  <si>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</si>
  <si>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</si>
  <si>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</si>
  <si>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</si>
  <si>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</si>
  <si>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</si>
  <si>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</si>
  <si>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</si>
  <si>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</si>
  <si>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</si>
  <si>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</si>
  <si>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</si>
  <si>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</si>
  <si>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</si>
  <si>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</si>
  <si>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</si>
  <si>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</si>
  <si>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</si>
  <si>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</si>
  <si>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</si>
  <si>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</si>
  <si>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</si>
  <si>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</si>
  <si>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</si>
  <si>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</si>
  <si>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</si>
  <si>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</si>
  <si>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</si>
  <si>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</si>
  <si>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</si>
  <si>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</si>
  <si>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</si>
  <si>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</si>
  <si>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</si>
  <si>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</si>
  <si>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</si>
  <si>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</si>
  <si>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</si>
  <si>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</si>
  <si>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</si>
  <si>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</si>
  <si>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</si>
  <si>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</si>
  <si>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</si>
  <si>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</si>
  <si>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</si>
  <si>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</si>
  <si>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</si>
  <si>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</si>
  <si>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</si>
  <si>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</si>
  <si>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</si>
  <si>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</si>
  <si>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</si>
  <si>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</si>
  <si>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</si>
  <si>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</si>
  <si>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</si>
  <si>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</si>
  <si>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</si>
  <si>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</si>
  <si>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</si>
  <si>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</si>
  <si>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</si>
  <si>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</si>
  <si>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</si>
  <si>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</si>
  <si>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</si>
  <si>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</si>
  <si>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</si>
  <si>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</si>
  <si>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</si>
  <si>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</si>
  <si>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</si>
  <si>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</si>
  <si>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</si>
  <si>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</si>
  <si>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</si>
  <si>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</si>
  <si>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</si>
  <si>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</si>
  <si>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</si>
  <si>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</si>
  <si>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</si>
  <si>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</si>
  <si>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</si>
  <si>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</si>
  <si>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</si>
  <si>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</si>
  <si>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</si>
  <si>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</si>
  <si>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</si>
  <si>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</si>
  <si>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</si>
  <si>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</si>
  <si>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</si>
  <si>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</si>
  <si>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</si>
  <si>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</si>
  <si>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</si>
  <si>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</si>
  <si>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</si>
  <si>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</si>
  <si>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</si>
  <si>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</si>
  <si>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</si>
  <si>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</si>
  <si>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</si>
  <si>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</si>
  <si>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</si>
  <si>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</si>
  <si>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</si>
  <si>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</si>
  <si>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</si>
  <si>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</si>
  <si>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</si>
  <si>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</si>
  <si>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</si>
  <si>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</si>
  <si>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</si>
  <si>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</si>
  <si>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</si>
  <si>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</si>
  <si>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</si>
  <si>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</si>
  <si>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</si>
  <si>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</si>
  <si>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</si>
  <si>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</si>
  <si>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</si>
  <si>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</si>
  <si>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</si>
  <si>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</si>
  <si>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</si>
  <si>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</si>
  <si>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</si>
  <si>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</si>
  <si>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</si>
  <si>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</si>
  <si>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</si>
  <si>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</si>
  <si>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</si>
  <si>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</si>
  <si>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</si>
  <si>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</si>
  <si>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</si>
  <si>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</si>
  <si>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</si>
  <si>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</si>
  <si>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</si>
  <si>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</si>
  <si>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</si>
  <si>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</si>
  <si>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</si>
  <si>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</si>
  <si>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</si>
  <si>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</si>
  <si>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</si>
  <si>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</si>
  <si>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</si>
  <si>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</si>
  <si>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</si>
  <si>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</si>
  <si>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</si>
  <si>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</si>
  <si>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</si>
  <si>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</si>
  <si>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</si>
  <si>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</si>
  <si>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</si>
  <si>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</si>
  <si>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</si>
  <si>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</si>
  <si>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</si>
  <si>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</si>
  <si>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</si>
  <si>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</si>
  <si>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</si>
  <si>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</si>
  <si>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</si>
  <si>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</si>
  <si>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</si>
  <si>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</si>
  <si>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</si>
  <si>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</si>
  <si>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</si>
  <si>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</si>
  <si>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</si>
  <si>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</si>
  <si>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</si>
  <si>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</si>
  <si>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</si>
  <si>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</si>
  <si>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</si>
  <si>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</si>
  <si>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</si>
  <si>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</si>
  <si>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</si>
  <si>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</si>
  <si>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</si>
  <si>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</si>
  <si>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</si>
  <si>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</si>
  <si>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</si>
  <si>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</si>
  <si>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</si>
  <si>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</si>
  <si>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</si>
  <si>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</si>
  <si>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</si>
  <si>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</si>
  <si>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</si>
  <si>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</si>
  <si>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</si>
  <si>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</si>
  <si>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</si>
  <si>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</si>
  <si>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</si>
  <si>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</si>
  <si>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</si>
  <si>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</si>
  <si>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</si>
  <si>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</si>
  <si>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</si>
  <si>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</si>
  <si>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</si>
  <si>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</si>
  <si>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</si>
  <si>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</si>
  <si>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</si>
  <si>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</si>
  <si>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</si>
  <si>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</si>
  <si>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</si>
  <si>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</si>
  <si>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</si>
  <si>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</si>
  <si>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</si>
  <si>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</si>
  <si>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</si>
  <si>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</si>
  <si>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</si>
  <si>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</si>
  <si>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</si>
  <si>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</si>
  <si>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</si>
  <si>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</si>
  <si>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</si>
  <si>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</si>
  <si>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</si>
  <si>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</si>
  <si>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</si>
  <si>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</si>
  <si>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</si>
  <si>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</si>
  <si>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</si>
  <si>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</si>
  <si>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</si>
  <si>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</si>
  <si>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</si>
  <si>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</si>
  <si>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</si>
  <si>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</si>
  <si>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</si>
  <si>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</si>
  <si>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</si>
  <si>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</si>
  <si>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</si>
  <si>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</si>
  <si>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</si>
  <si>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</si>
  <si>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</si>
  <si>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</si>
  <si>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</si>
  <si>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</si>
  <si>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</si>
  <si>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</si>
  <si>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</si>
  <si>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</si>
  <si>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</si>
  <si>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</si>
  <si>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</si>
  <si>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</si>
  <si>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</si>
  <si>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</si>
  <si>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</si>
  <si>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</si>
  <si>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</si>
  <si>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</si>
  <si>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</si>
  <si>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</si>
  <si>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</si>
  <si>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</si>
  <si>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</si>
  <si>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</si>
  <si>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</si>
  <si>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</si>
  <si>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</si>
  <si>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</si>
  <si>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</si>
  <si>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</si>
  <si>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</si>
  <si>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</si>
  <si>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</si>
  <si>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</si>
  <si>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</si>
  <si>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</si>
  <si>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</si>
  <si>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</si>
  <si>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</si>
  <si>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</si>
  <si>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</si>
  <si>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</si>
  <si>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</si>
  <si>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</si>
  <si>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</si>
  <si>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</si>
  <si>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</si>
  <si>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</si>
  <si>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</si>
  <si>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</si>
  <si>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</si>
  <si>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</si>
  <si>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</si>
  <si>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</si>
  <si>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</si>
  <si>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</si>
  <si>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</si>
  <si>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</si>
  <si>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</si>
  <si>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</si>
  <si>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</si>
  <si>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</si>
  <si>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</si>
  <si>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</si>
  <si>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</si>
  <si>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</si>
  <si>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</si>
  <si>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</si>
  <si>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</si>
  <si>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</si>
  <si>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</si>
  <si>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</si>
  <si>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</si>
  <si>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</si>
  <si>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</si>
  <si>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</si>
  <si>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</si>
  <si>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</si>
  <si>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</si>
  <si>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</si>
  <si>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</si>
  <si>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</si>
  <si>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</si>
  <si>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</si>
  <si>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</si>
  <si>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</si>
  <si>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</si>
  <si>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</si>
  <si>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</si>
  <si>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</si>
  <si>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</si>
  <si>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</si>
  <si>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</si>
  <si>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</si>
  <si>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</si>
  <si>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</si>
  <si>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</si>
  <si>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</si>
  <si>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</si>
  <si>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</si>
  <si>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</si>
  <si>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</si>
  <si>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</si>
  <si>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</si>
  <si>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</si>
  <si>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</si>
  <si>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</si>
  <si>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</si>
  <si>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</si>
  <si>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</si>
  <si>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</si>
  <si>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</si>
  <si>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</si>
  <si>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</si>
  <si>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</si>
  <si>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</si>
  <si>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</si>
  <si>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</si>
  <si>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</si>
  <si>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</si>
  <si>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</si>
  <si>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</si>
  <si>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</si>
  <si>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</si>
  <si>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</si>
  <si>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</si>
  <si>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</si>
  <si>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</si>
  <si>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</si>
  <si>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</si>
  <si>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</si>
  <si>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</si>
  <si>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</si>
  <si>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</si>
  <si>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</si>
  <si>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</si>
  <si>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</si>
  <si>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</si>
  <si>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</si>
  <si>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</si>
  <si>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</si>
  <si>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</si>
  <si>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</si>
  <si>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</si>
  <si>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</si>
  <si>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</si>
  <si>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</si>
  <si>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</si>
  <si>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</si>
  <si>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</si>
  <si>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</si>
  <si>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</si>
  <si>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</si>
  <si>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</si>
  <si>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</si>
  <si>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</si>
  <si>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</si>
  <si>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</si>
  <si>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</si>
  <si>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</si>
  <si>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</si>
  <si>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</si>
  <si>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</si>
  <si>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</si>
  <si>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</si>
  <si>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</si>
  <si>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</si>
  <si>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</si>
  <si>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</si>
  <si>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</si>
  <si>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</si>
  <si>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</si>
  <si>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</si>
  <si>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</si>
  <si>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</si>
  <si>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</si>
  <si>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</si>
  <si>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</si>
  <si>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</si>
  <si>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</si>
  <si>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</si>
  <si>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</si>
  <si>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</si>
  <si>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</si>
  <si>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</si>
  <si>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</si>
  <si>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</si>
  <si>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</si>
  <si>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</si>
  <si>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</si>
  <si>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</si>
  <si>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</si>
  <si>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</si>
  <si>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</si>
  <si>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</si>
  <si>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</si>
  <si>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</si>
  <si>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</si>
  <si>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</si>
  <si>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</si>
  <si>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</si>
  <si>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</si>
  <si>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</si>
  <si>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</si>
  <si>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</si>
  <si>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</si>
  <si>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</si>
  <si>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</si>
  <si>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</si>
  <si>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</si>
  <si>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</si>
  <si>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</si>
  <si>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</si>
  <si>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</si>
  <si>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</si>
  <si>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</si>
  <si>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</si>
  <si>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</si>
  <si>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</si>
  <si>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</si>
  <si>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</si>
  <si>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</si>
  <si>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</si>
  <si>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</si>
  <si>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</si>
  <si>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</si>
  <si>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</si>
  <si>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</si>
  <si>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</si>
  <si>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</si>
  <si>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</si>
  <si>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</si>
  <si>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</si>
  <si>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</si>
  <si>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</si>
  <si>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</si>
  <si>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</si>
  <si>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</si>
  <si>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</si>
  <si>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</si>
  <si>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</si>
  <si>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</si>
  <si>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</si>
  <si>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</si>
  <si>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</si>
  <si>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</si>
  <si>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</si>
  <si>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</si>
  <si>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</si>
  <si>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</si>
  <si>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</si>
  <si>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</si>
  <si>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</si>
  <si>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</si>
  <si>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</si>
  <si>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</si>
  <si>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</si>
  <si>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</si>
  <si>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</si>
  <si>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</si>
  <si>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</si>
  <si>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</si>
  <si>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</si>
  <si>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</si>
  <si>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</si>
  <si>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</si>
  <si>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</si>
  <si>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</si>
  <si>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</si>
  <si>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</si>
  <si>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</si>
  <si>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</si>
  <si>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</si>
  <si>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</si>
  <si>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</si>
  <si>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</si>
  <si>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</si>
  <si>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</si>
  <si>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</si>
  <si>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</si>
  <si>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</si>
  <si>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</si>
  <si>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</si>
  <si>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</si>
  <si>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</si>
  <si>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</si>
  <si>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</si>
  <si>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</si>
  <si>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</si>
  <si>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</si>
  <si>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</si>
  <si>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</si>
  <si>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</si>
  <si>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</si>
  <si>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</si>
  <si>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</si>
  <si>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</si>
  <si>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</si>
  <si>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</si>
  <si>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</si>
  <si>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</si>
  <si>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</si>
  <si>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</si>
  <si>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</si>
  <si>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</si>
  <si>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</si>
  <si>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</si>
  <si>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</si>
  <si>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</si>
  <si>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</si>
  <si>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</si>
  <si>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</si>
  <si>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</si>
  <si>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</si>
  <si>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</si>
  <si>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</si>
  <si>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</si>
  <si>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</si>
  <si>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</si>
  <si>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</si>
  <si>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</si>
  <si>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</si>
  <si>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</si>
  <si>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</si>
  <si>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</si>
  <si>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</si>
  <si>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</si>
  <si>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</si>
  <si>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</si>
  <si>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</si>
  <si>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</si>
  <si>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</si>
  <si>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</si>
  <si>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</si>
  <si>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</si>
  <si>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</si>
  <si>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</si>
  <si>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</si>
  <si>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</si>
  <si>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</si>
  <si>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</si>
  <si>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</si>
  <si>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</si>
  <si>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</si>
  <si>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</si>
  <si>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</si>
  <si>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</si>
  <si>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</si>
  <si>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</si>
  <si>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</si>
  <si>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</si>
  <si>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</si>
  <si>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</si>
  <si>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</si>
  <si>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</si>
  <si>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</si>
  <si>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</si>
  <si>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</si>
  <si>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</si>
  <si>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</si>
  <si>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</si>
  <si>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</si>
  <si>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</si>
  <si>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</si>
  <si>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</si>
  <si>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</si>
  <si>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</si>
  <si>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</si>
  <si>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</si>
  <si>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</si>
  <si>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</si>
  <si>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</si>
  <si>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</si>
  <si>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</si>
  <si>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</si>
  <si>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</si>
  <si>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</si>
  <si>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</si>
  <si>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</si>
  <si>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</si>
  <si>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</si>
  <si>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</si>
  <si>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</si>
  <si>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</si>
  <si>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</si>
  <si>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</si>
  <si>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</si>
  <si>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</si>
  <si>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</si>
  <si>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</si>
  <si>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</si>
  <si>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</si>
  <si>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</si>
  <si>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</si>
  <si>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</si>
  <si>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</si>
  <si>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</si>
  <si>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</si>
  <si>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</si>
  <si>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</si>
  <si>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</si>
  <si>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</si>
  <si>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</si>
  <si>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</si>
  <si>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</si>
  <si>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</si>
  <si>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</si>
  <si>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</si>
  <si>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</si>
  <si>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</si>
  <si>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</si>
  <si>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</si>
  <si>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</si>
  <si>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</si>
  <si>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</si>
  <si>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</si>
  <si>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</si>
  <si>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</si>
  <si>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</si>
  <si>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</si>
  <si>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</si>
  <si>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</si>
  <si>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</si>
  <si>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</si>
  <si>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</si>
  <si>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</si>
  <si>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</si>
  <si>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</si>
  <si>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</si>
  <si>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</si>
  <si>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</si>
  <si>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</si>
  <si>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</si>
  <si>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</si>
  <si>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</si>
  <si>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</si>
  <si>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</si>
  <si>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</si>
  <si>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</si>
  <si>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</si>
  <si>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</si>
  <si>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</si>
  <si>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</si>
  <si>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</si>
  <si>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</si>
  <si>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</si>
  <si>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</si>
  <si>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</si>
  <si>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</si>
  <si>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</si>
  <si>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</si>
  <si>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</si>
  <si>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</si>
  <si>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</si>
  <si>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</si>
  <si>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</si>
  <si>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</si>
  <si>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</si>
  <si>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</si>
  <si>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</si>
  <si>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</si>
  <si>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</si>
  <si>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</si>
  <si>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</si>
  <si>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</si>
  <si>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</si>
  <si>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</si>
  <si>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</si>
  <si>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</si>
  <si>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</si>
  <si>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</si>
  <si>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</si>
  <si>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</si>
  <si>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</si>
  <si>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</si>
  <si>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</si>
  <si>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</si>
  <si>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</si>
  <si>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</si>
  <si>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</si>
  <si>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</si>
  <si>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</si>
  <si>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</si>
  <si>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</si>
  <si>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</si>
  <si>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</si>
  <si>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</si>
  <si>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</si>
  <si>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</si>
  <si>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</si>
  <si>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</si>
  <si>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</si>
  <si>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</si>
  <si>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</si>
  <si>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</si>
  <si>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</si>
  <si>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</si>
  <si>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</si>
  <si>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</si>
  <si>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</si>
  <si>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</si>
  <si>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</si>
  <si>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</si>
  <si>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</si>
  <si>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</si>
  <si>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</si>
  <si>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</si>
  <si>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</si>
  <si>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</si>
  <si>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</si>
  <si>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</si>
  <si>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</si>
  <si>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</si>
  <si>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</si>
  <si>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</si>
  <si>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</si>
  <si>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</si>
  <si>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</si>
  <si>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</si>
  <si>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</si>
  <si>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</si>
  <si>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</si>
  <si>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</si>
  <si>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</si>
  <si>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</si>
  <si>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</si>
  <si>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</si>
  <si>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</si>
  <si>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</si>
  <si>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</si>
  <si>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</si>
  <si>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</si>
  <si>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</si>
  <si>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</si>
  <si>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</si>
  <si>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</si>
  <si>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</si>
  <si>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</si>
  <si>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</si>
  <si>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</si>
  <si>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</si>
  <si>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</si>
  <si>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</si>
  <si>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</si>
  <si>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</si>
  <si>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</si>
  <si>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</si>
  <si>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</si>
  <si>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</si>
  <si>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</si>
  <si>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</si>
  <si>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</si>
  <si>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</si>
  <si>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</si>
  <si>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</si>
  <si>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</si>
  <si>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</si>
  <si>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</si>
  <si>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</si>
  <si>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</si>
  <si>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</si>
  <si>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</si>
  <si>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</si>
  <si>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</si>
  <si>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</si>
  <si>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</si>
  <si>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</si>
  <si>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</si>
  <si>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</si>
  <si>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</si>
  <si>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</si>
  <si>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</si>
  <si>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</si>
  <si>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</si>
  <si>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</si>
  <si>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</si>
  <si>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</si>
  <si>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</si>
  <si>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</si>
  <si>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</si>
  <si>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</si>
  <si>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</si>
  <si>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</si>
  <si>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</si>
  <si>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</si>
  <si>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</si>
  <si>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</si>
  <si>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</si>
  <si>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</si>
  <si>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</si>
  <si>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</si>
  <si>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</si>
  <si>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</si>
  <si>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</si>
  <si>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</si>
  <si>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</si>
  <si>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</si>
  <si>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</si>
  <si>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</si>
  <si>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</si>
  <si>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</si>
  <si>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</si>
  <si>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</si>
  <si>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</si>
  <si>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</si>
  <si>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</si>
  <si>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</si>
  <si>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</si>
  <si>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</si>
  <si>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</si>
  <si>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</si>
  <si>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</si>
  <si>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</si>
  <si>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</si>
  <si>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</si>
  <si>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</si>
  <si>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</si>
  <si>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</si>
  <si>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</si>
  <si>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</si>
  <si>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</si>
  <si>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</si>
  <si>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</si>
  <si>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</si>
  <si>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</si>
  <si>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</si>
  <si>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</si>
  <si>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</si>
  <si>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</si>
  <si>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</si>
  <si>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</si>
  <si>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</si>
  <si>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</si>
  <si>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</si>
  <si>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</si>
  <si>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</si>
  <si>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</si>
  <si>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</si>
  <si>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</si>
  <si>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</si>
  <si>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</si>
  <si>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</si>
  <si>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</si>
  <si>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</si>
  <si>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</si>
  <si>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</si>
  <si>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</si>
  <si>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</si>
  <si>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</si>
  <si>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</si>
  <si>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</si>
  <si>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</si>
  <si>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</si>
  <si>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</si>
  <si>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</si>
  <si>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</si>
  <si>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</si>
  <si>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</si>
  <si>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</si>
  <si>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</si>
  <si>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</si>
  <si>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</si>
  <si>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</si>
  <si>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</si>
  <si>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</si>
  <si>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</si>
  <si>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</si>
  <si>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</si>
  <si>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</si>
  <si>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</si>
  <si>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</si>
  <si>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</si>
  <si>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</si>
  <si>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</si>
  <si>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</si>
  <si>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</si>
  <si>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</si>
  <si>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</si>
  <si>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</si>
  <si>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</si>
  <si>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</si>
  <si>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</si>
  <si>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</si>
  <si>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</si>
  <si>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</si>
  <si>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</si>
  <si>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</si>
  <si>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</si>
  <si>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</si>
  <si>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</si>
  <si>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</si>
  <si>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</si>
  <si>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</si>
  <si>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</si>
  <si>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</si>
  <si>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</si>
  <si>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</si>
  <si>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</si>
  <si>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</si>
  <si>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</si>
  <si>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</si>
  <si>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</si>
  <si>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</si>
  <si>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</si>
  <si>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</si>
  <si>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</si>
  <si>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</si>
  <si>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</si>
  <si>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</si>
  <si>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</si>
  <si>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</si>
  <si>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</si>
  <si>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</si>
  <si>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</si>
  <si>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</si>
  <si>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</si>
  <si>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</si>
  <si>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</si>
  <si>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</si>
  <si>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</si>
  <si>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</si>
  <si>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</si>
  <si>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</si>
  <si>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</si>
  <si>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</si>
  <si>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</si>
  <si>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</si>
  <si>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</si>
  <si>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</si>
  <si>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</si>
  <si>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</si>
  <si>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</si>
  <si>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</si>
  <si>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</si>
  <si>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</si>
  <si>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</si>
  <si>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</si>
  <si>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</si>
  <si>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</si>
  <si>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</si>
  <si>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</si>
  <si>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</si>
  <si>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</si>
  <si>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</si>
  <si>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</si>
  <si>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</si>
  <si>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</si>
  <si>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</si>
  <si>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</si>
  <si>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</si>
  <si>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</si>
  <si>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</si>
  <si>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</si>
  <si>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</si>
  <si>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</si>
  <si>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</si>
  <si>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</si>
  <si>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</si>
  <si>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</si>
  <si>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</si>
  <si>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</si>
  <si>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</si>
  <si>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</si>
  <si>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</si>
  <si>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</si>
  <si>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</si>
  <si>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</si>
  <si>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</si>
  <si>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</si>
  <si>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</si>
  <si>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</si>
  <si>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</si>
  <si>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</si>
  <si>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</si>
  <si>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</si>
  <si>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</si>
  <si>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</si>
  <si>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</si>
  <si>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</si>
  <si>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</si>
  <si>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</si>
  <si>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</si>
  <si>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</si>
  <si>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</si>
  <si>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</si>
  <si>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</si>
  <si>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</si>
  <si>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</si>
  <si>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</si>
  <si>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</si>
  <si>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</si>
  <si>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</si>
  <si>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</si>
  <si>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</si>
  <si>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</si>
  <si>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</si>
  <si>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</si>
  <si>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</si>
  <si>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</si>
  <si>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</si>
  <si>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</si>
  <si>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</si>
  <si>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</si>
  <si>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</si>
  <si>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</si>
  <si>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</si>
  <si>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</si>
  <si>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</si>
  <si>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</si>
  <si>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</si>
  <si>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</si>
  <si>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</si>
  <si>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</si>
  <si>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</si>
  <si>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</si>
  <si>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</si>
  <si>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</si>
  <si>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</si>
  <si>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</si>
  <si>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</si>
  <si>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</si>
  <si>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</si>
  <si>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</si>
  <si>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</si>
  <si>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</si>
  <si>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</si>
  <si>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</si>
  <si>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</si>
  <si>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</si>
  <si>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</si>
  <si>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</si>
  <si>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</si>
  <si>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</si>
  <si>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</si>
  <si>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</si>
  <si>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</si>
  <si>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</si>
  <si>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</si>
  <si>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</si>
  <si>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</si>
  <si>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</si>
  <si>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</si>
  <si>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</si>
  <si>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</si>
  <si>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</si>
  <si>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</si>
  <si>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</si>
  <si>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</si>
  <si>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</si>
  <si>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</si>
  <si>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</si>
  <si>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</si>
  <si>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</si>
  <si>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</si>
  <si>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</si>
  <si>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</si>
  <si>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</si>
  <si>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</si>
  <si>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</si>
  <si>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</si>
  <si>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</si>
  <si>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</si>
  <si>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</si>
  <si>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</si>
  <si>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</si>
  <si>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</si>
  <si>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</si>
  <si>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</si>
  <si>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</si>
  <si>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</si>
  <si>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</si>
  <si>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</si>
  <si>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</si>
  <si>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</si>
  <si>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</si>
  <si>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</si>
  <si>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</si>
  <si>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</si>
  <si>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</si>
  <si>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</si>
  <si>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</si>
  <si>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</si>
  <si>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</si>
  <si>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</si>
  <si>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</si>
  <si>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</si>
  <si>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</si>
  <si>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</si>
  <si>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</si>
  <si>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</si>
  <si>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</si>
  <si>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</si>
  <si>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</si>
  <si>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</si>
  <si>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</si>
  <si>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</si>
  <si>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</si>
  <si>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</si>
  <si>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</si>
  <si>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</si>
  <si>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</si>
  <si>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</si>
  <si>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</si>
  <si>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</si>
  <si>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</si>
  <si>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</si>
  <si>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</si>
  <si>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</si>
  <si>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</si>
  <si>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</si>
  <si>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</si>
  <si>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</si>
  <si>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</si>
  <si>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</si>
  <si>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</si>
  <si>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</si>
  <si>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</si>
  <si>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</si>
  <si>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</si>
  <si>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</si>
  <si>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</si>
  <si>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</si>
  <si>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</si>
  <si>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</si>
  <si>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</si>
  <si>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</si>
  <si>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</si>
  <si>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</si>
  <si>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</si>
  <si>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</si>
  <si>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</si>
  <si>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</si>
  <si>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</si>
  <si>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</si>
  <si>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</si>
  <si>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</si>
  <si>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</si>
  <si>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</si>
  <si>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</si>
  <si>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</si>
  <si>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</si>
  <si>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</si>
  <si>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</si>
  <si>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</si>
  <si>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</si>
  <si>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</si>
  <si>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</si>
  <si>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</si>
  <si>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</si>
  <si>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</si>
  <si>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</si>
  <si>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</si>
  <si>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</si>
  <si>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</si>
  <si>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</si>
  <si>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</si>
  <si>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</si>
  <si>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</si>
  <si>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</si>
  <si>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</si>
  <si>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</si>
  <si>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</si>
  <si>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</si>
  <si>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</si>
  <si>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</si>
  <si>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</si>
  <si>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</si>
  <si>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</si>
  <si>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</si>
  <si>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</si>
  <si>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</si>
  <si>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</si>
  <si>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</si>
  <si>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</si>
  <si>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</si>
  <si>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</si>
  <si>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</si>
  <si>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</si>
  <si>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</si>
  <si>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</si>
  <si>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</si>
  <si>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</si>
  <si>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</si>
  <si>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</si>
  <si>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</si>
  <si>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</si>
  <si>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</si>
  <si>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</si>
  <si>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</si>
  <si>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</si>
  <si>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</si>
  <si>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</si>
  <si>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</si>
  <si>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</si>
  <si>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</si>
  <si>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</si>
  <si>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</si>
  <si>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</si>
  <si>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</si>
  <si>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</si>
  <si>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</si>
  <si>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</si>
  <si>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</si>
  <si>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</si>
  <si>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</si>
  <si>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</si>
  <si>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</si>
  <si>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</si>
  <si>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</si>
  <si>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</si>
  <si>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</si>
  <si>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</si>
  <si>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</si>
  <si>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</si>
  <si>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</si>
  <si>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</si>
  <si>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</si>
  <si>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</si>
  <si>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</si>
  <si>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</si>
  <si>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</si>
  <si>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</si>
  <si>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</si>
  <si>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</si>
  <si>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</si>
  <si>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</si>
  <si>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</si>
  <si>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</si>
  <si>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</si>
  <si>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</si>
  <si>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</si>
  <si>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</si>
  <si>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</si>
  <si>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</si>
  <si>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</si>
  <si>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</si>
  <si>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</si>
  <si>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</si>
  <si>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</si>
  <si>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</si>
  <si>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</si>
  <si>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</si>
  <si>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</si>
  <si>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</si>
  <si>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</si>
  <si>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</si>
  <si>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</si>
  <si>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</si>
  <si>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</si>
  <si>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</si>
  <si>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</si>
  <si>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</si>
  <si>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</si>
  <si>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</si>
  <si>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</si>
  <si>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</si>
  <si>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</si>
  <si>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</si>
  <si>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</si>
  <si>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</si>
  <si>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</si>
  <si>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</si>
  <si>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</si>
  <si>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</si>
  <si>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</si>
  <si>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</si>
  <si>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</si>
  <si>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</si>
  <si>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</si>
  <si>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</si>
  <si>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</si>
  <si>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</si>
  <si>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</si>
  <si>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</si>
  <si>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</si>
  <si>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</si>
  <si>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</si>
  <si>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</si>
  <si>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</si>
  <si>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</si>
  <si>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</si>
  <si>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</si>
  <si>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</si>
  <si>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</si>
  <si>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</si>
  <si>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</si>
  <si>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</si>
  <si>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</si>
  <si>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</si>
  <si>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</si>
  <si>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</si>
  <si>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</si>
  <si>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</si>
  <si>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</si>
  <si>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</si>
  <si>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</si>
  <si>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</si>
  <si>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</si>
  <si>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</si>
  <si>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</si>
  <si>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</si>
  <si>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</si>
  <si>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</si>
  <si>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</si>
  <si>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</si>
  <si>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</si>
  <si>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</si>
  <si>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</si>
  <si>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</si>
  <si>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</si>
  <si>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</si>
  <si>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</si>
  <si>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</si>
  <si>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</si>
  <si>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</si>
  <si>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</si>
  <si>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</si>
  <si>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</si>
  <si>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</si>
  <si>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</si>
  <si>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</si>
  <si>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</si>
  <si>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</si>
  <si>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</si>
  <si>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</si>
  <si>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</si>
  <si>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</si>
  <si>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</si>
  <si>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</si>
  <si>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</si>
  <si>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</si>
  <si>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</si>
  <si>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</si>
  <si>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</si>
  <si>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</si>
  <si>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</si>
  <si>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</si>
  <si>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</si>
  <si>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</si>
  <si>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</si>
  <si>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</si>
  <si>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</si>
  <si>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</si>
  <si>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</si>
  <si>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</si>
  <si>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</si>
  <si>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</si>
  <si>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</si>
  <si>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</si>
  <si>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</si>
  <si>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</si>
  <si>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</si>
  <si>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</si>
  <si>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</si>
  <si>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</si>
  <si>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</si>
  <si>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</si>
  <si>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</si>
  <si>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</si>
  <si>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</si>
  <si>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</si>
  <si>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</si>
  <si>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</si>
  <si>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</si>
  <si>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</si>
  <si>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</si>
  <si>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</si>
  <si>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</si>
  <si>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</si>
  <si>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</si>
  <si>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</si>
  <si>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</si>
  <si>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</si>
  <si>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</si>
  <si>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</si>
  <si>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</si>
  <si>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</si>
  <si>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</si>
  <si>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</si>
  <si>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</si>
  <si>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</si>
  <si>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</si>
  <si>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</si>
  <si>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</si>
  <si>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</si>
  <si>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</si>
  <si>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</si>
  <si>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</si>
  <si>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</si>
  <si>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</si>
  <si>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</si>
  <si>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</si>
  <si>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</si>
  <si>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</si>
  <si>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</si>
  <si>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</si>
  <si>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</si>
  <si>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</si>
  <si>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</si>
  <si>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</si>
  <si>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</si>
  <si>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</si>
  <si>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</si>
  <si>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</si>
  <si>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</si>
  <si>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</si>
  <si>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</si>
  <si>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</si>
  <si>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</si>
  <si>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</si>
  <si>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</si>
  <si>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</si>
  <si>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</si>
  <si>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</si>
  <si>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</si>
  <si>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</si>
  <si>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</si>
  <si>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</si>
  <si>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</si>
  <si>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</si>
  <si>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</si>
  <si>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</si>
  <si>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</si>
  <si>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</si>
  <si>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</si>
  <si>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</si>
  <si>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</si>
  <si>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</si>
  <si>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</si>
  <si>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</si>
  <si>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</si>
  <si>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</si>
  <si>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</si>
  <si>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</si>
  <si>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</si>
  <si>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</si>
  <si>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</si>
  <si>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</si>
  <si>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</si>
  <si>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</si>
  <si>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</si>
  <si>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</si>
  <si>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</si>
  <si>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</si>
  <si>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</si>
  <si>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</si>
  <si>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</si>
  <si>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</si>
  <si>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</si>
  <si>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</si>
  <si>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</si>
  <si>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</si>
  <si>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</si>
  <si>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</si>
  <si>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</si>
  <si>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</si>
  <si>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</si>
  <si>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</si>
  <si>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</si>
  <si>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</si>
  <si>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</si>
  <si>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</si>
  <si>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</si>
  <si>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</si>
  <si>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</si>
  <si>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</si>
  <si>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</si>
  <si>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</si>
  <si>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</si>
  <si>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</si>
  <si>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</si>
  <si>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</si>
  <si>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</si>
  <si>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</si>
  <si>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</si>
  <si>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</si>
  <si>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</si>
  <si>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</si>
  <si>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</si>
  <si>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</si>
  <si>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</si>
  <si>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</si>
  <si>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</si>
  <si>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</si>
  <si>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</si>
  <si>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</si>
  <si>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</si>
  <si>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</si>
  <si>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</si>
  <si>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</si>
  <si>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</si>
  <si>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</si>
  <si>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</si>
  <si>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</si>
  <si>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</si>
  <si>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</si>
  <si>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</si>
  <si>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</si>
  <si>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</si>
  <si>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</si>
  <si>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</si>
  <si>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</si>
  <si>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</si>
  <si>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</si>
  <si>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</si>
  <si>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</si>
  <si>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</si>
  <si>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</si>
  <si>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</si>
  <si>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</si>
  <si>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</si>
  <si>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</si>
  <si>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</si>
  <si>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</si>
  <si>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</si>
  <si>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</si>
  <si>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</si>
  <si>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</si>
  <si>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</si>
  <si>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</si>
  <si>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</si>
  <si>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</si>
  <si>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</si>
  <si>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</si>
  <si>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</si>
  <si>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</si>
  <si>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</si>
  <si>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</si>
  <si>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</si>
  <si>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</si>
  <si>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</si>
  <si>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</si>
  <si>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</si>
  <si>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</si>
  <si>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</si>
  <si>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</si>
  <si>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</si>
  <si>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</si>
  <si>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</si>
  <si>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</si>
  <si>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</si>
  <si>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</si>
  <si>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</si>
  <si>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</si>
  <si>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</si>
  <si>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</si>
  <si>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</si>
  <si>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</si>
  <si>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</si>
  <si>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</si>
  <si>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</si>
  <si>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</si>
  <si>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</si>
  <si>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</si>
  <si>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</si>
  <si>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</si>
  <si>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</si>
  <si>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</si>
  <si>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</si>
  <si>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</si>
  <si>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</si>
  <si>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</si>
  <si>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</si>
  <si>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</si>
  <si>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</si>
  <si>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</si>
  <si>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</si>
  <si>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</si>
  <si>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</si>
  <si>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</si>
  <si>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</si>
  <si>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</si>
  <si>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</si>
  <si>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</si>
  <si>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</si>
  <si>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</si>
  <si>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</si>
  <si>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</si>
  <si>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</si>
  <si>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</si>
  <si>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</si>
  <si>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</si>
  <si>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</si>
  <si>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</si>
  <si>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</si>
  <si>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</si>
  <si>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</si>
  <si>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</si>
  <si>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</si>
  <si>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</si>
  <si>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</si>
  <si>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</si>
  <si>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</si>
  <si>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</si>
  <si>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</si>
  <si>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</si>
  <si>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</si>
  <si>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</si>
  <si>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</si>
  <si>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</si>
  <si>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</si>
  <si>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</si>
  <si>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</si>
  <si>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</si>
  <si>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</si>
  <si>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</si>
  <si>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</si>
  <si>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</si>
  <si>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</si>
  <si>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</si>
  <si>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</si>
  <si>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</si>
  <si>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</si>
  <si>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</si>
  <si>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</si>
  <si>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</si>
  <si>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</si>
  <si>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</si>
  <si>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</si>
  <si>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</si>
  <si>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</si>
  <si>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</si>
  <si>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</si>
  <si>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</si>
  <si>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</si>
  <si>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</si>
  <si>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</si>
  <si>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</si>
  <si>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</si>
  <si>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</si>
  <si>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</si>
  <si>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</si>
  <si>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</si>
  <si>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</si>
  <si>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</si>
  <si>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</si>
  <si>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</si>
  <si>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</si>
  <si>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</si>
  <si>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</si>
  <si>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</si>
  <si>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</si>
  <si>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</si>
  <si>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</si>
  <si>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</si>
  <si>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</si>
  <si>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</si>
  <si>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</si>
  <si>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</si>
  <si>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</si>
  <si>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</si>
  <si>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</si>
  <si>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</si>
  <si>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</si>
  <si>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</si>
  <si>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</si>
  <si>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</si>
  <si>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</si>
  <si>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</si>
  <si>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</si>
  <si>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</si>
  <si>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</si>
  <si>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</si>
  <si>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</si>
  <si>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</si>
  <si>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</si>
  <si>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</si>
  <si>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</si>
  <si>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</si>
  <si>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</si>
  <si>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</si>
  <si>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</si>
  <si>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</si>
  <si>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</si>
  <si>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</si>
  <si>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</si>
  <si>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</si>
  <si>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</si>
  <si>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</si>
  <si>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</si>
  <si>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</si>
  <si>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</si>
  <si>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</si>
  <si>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</si>
  <si>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</si>
  <si>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</si>
  <si>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</si>
  <si>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</si>
  <si>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</si>
  <si>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</si>
  <si>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</si>
  <si>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</si>
  <si>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</si>
  <si>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</si>
  <si>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</si>
  <si>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</si>
  <si>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</si>
  <si>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</si>
  <si>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</si>
  <si>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</si>
  <si>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</si>
  <si>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</si>
  <si>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</si>
  <si>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</si>
  <si>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</si>
  <si>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</si>
  <si>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</si>
  <si>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</si>
  <si>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</si>
  <si>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</si>
  <si>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</si>
  <si>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</si>
  <si>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</si>
  <si>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</si>
  <si>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</si>
  <si>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</si>
  <si>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</si>
  <si>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</si>
  <si>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</si>
  <si>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</si>
  <si>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</si>
  <si>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</si>
  <si>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</si>
  <si>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</si>
  <si>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</si>
  <si>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</si>
  <si>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</si>
  <si>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</si>
  <si>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</si>
  <si>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</si>
  <si>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</si>
  <si>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</si>
  <si>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</si>
  <si>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</si>
  <si>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</si>
  <si>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</si>
  <si>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</si>
  <si>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</si>
  <si>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</si>
  <si>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</si>
  <si>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</si>
  <si>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</si>
  <si>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</si>
  <si>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</si>
  <si>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</si>
  <si>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</si>
  <si>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</si>
  <si>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</si>
  <si>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</si>
  <si>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</si>
  <si>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</si>
  <si>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</si>
  <si>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</si>
  <si>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</si>
  <si>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</si>
  <si>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</si>
  <si>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</si>
  <si>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</si>
  <si>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</si>
  <si>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</si>
  <si>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</si>
  <si>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</si>
  <si>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</si>
  <si>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</si>
  <si>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</si>
  <si>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</si>
  <si>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</si>
  <si>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</si>
  <si>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</si>
  <si>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</si>
  <si>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</si>
  <si>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</si>
  <si>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</si>
  <si>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</si>
  <si>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</si>
  <si>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</si>
  <si>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</si>
  <si>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</si>
  <si>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</si>
  <si>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</si>
  <si>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</si>
  <si>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</si>
  <si>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</si>
  <si>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</si>
  <si>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</si>
  <si>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</si>
  <si>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</si>
  <si>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</si>
  <si>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</si>
  <si>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</si>
  <si>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</si>
  <si>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</si>
  <si>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</si>
  <si>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</si>
  <si>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</si>
  <si>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</si>
  <si>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</si>
  <si>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</si>
  <si>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</si>
  <si>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</si>
  <si>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</si>
  <si>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</si>
  <si>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</si>
  <si>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</si>
  <si>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</si>
  <si>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</si>
  <si>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</si>
  <si>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</si>
  <si>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</si>
  <si>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</si>
  <si>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</si>
  <si>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</si>
  <si>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</si>
  <si>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</si>
  <si>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</si>
  <si>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</si>
  <si>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</si>
  <si>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</si>
  <si>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</si>
  <si>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</si>
  <si>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</si>
  <si>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</si>
  <si>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</si>
  <si>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</si>
  <si>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</si>
  <si>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</si>
  <si>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</si>
  <si>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</si>
  <si>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</si>
  <si>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</si>
  <si>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</si>
  <si>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</si>
  <si>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</si>
  <si>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</si>
  <si>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</si>
  <si>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</si>
  <si>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</si>
  <si>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</si>
  <si>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</si>
  <si>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</si>
  <si>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</si>
  <si>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</si>
  <si>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</si>
  <si>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</si>
  <si>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</si>
  <si>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</si>
  <si>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</si>
  <si>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</si>
  <si>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</si>
  <si>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</si>
  <si>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</si>
  <si>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</si>
  <si>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</si>
  <si>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</si>
  <si>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</si>
  <si>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</si>
  <si>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</si>
  <si>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</si>
  <si>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</si>
  <si>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</si>
  <si>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</si>
  <si>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</si>
  <si>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</si>
  <si>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</si>
  <si>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</si>
  <si>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</si>
  <si>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</si>
  <si>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</si>
  <si>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</si>
  <si>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</si>
  <si>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</si>
  <si>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</si>
  <si>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</si>
  <si>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</si>
  <si>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</si>
  <si>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</si>
  <si>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</si>
  <si>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</si>
  <si>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</si>
  <si>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</si>
  <si>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</si>
  <si>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</si>
  <si>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</si>
  <si>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</si>
  <si>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</si>
  <si>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</si>
  <si>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</si>
  <si>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</si>
  <si>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</si>
  <si>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</si>
  <si>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</si>
  <si>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</si>
  <si>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</si>
  <si>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</si>
  <si>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</si>
  <si>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</si>
  <si>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</si>
  <si>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</si>
  <si>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</si>
  <si>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</si>
  <si>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</si>
  <si>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</si>
  <si>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</si>
  <si>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</si>
  <si>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</si>
  <si>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</si>
  <si>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</si>
  <si>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</si>
  <si>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</si>
  <si>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</si>
  <si>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</si>
  <si>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</si>
  <si>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</si>
  <si>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</si>
  <si>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</si>
  <si>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</si>
  <si>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</si>
  <si>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</si>
  <si>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</si>
  <si>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</si>
  <si>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</si>
  <si>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</si>
  <si>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</si>
  <si>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</si>
  <si>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</si>
  <si>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</si>
  <si>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</si>
  <si>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</si>
  <si>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</si>
  <si>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</si>
  <si>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</si>
  <si>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</si>
  <si>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</si>
  <si>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</si>
  <si>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</si>
  <si>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</si>
  <si>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</si>
  <si>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</si>
  <si>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</si>
  <si>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</si>
  <si>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</si>
  <si>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</si>
  <si>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</si>
  <si>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</si>
  <si>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</si>
  <si>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</si>
  <si>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</si>
  <si>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</si>
  <si>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</si>
  <si>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</si>
  <si>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</si>
  <si>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</si>
  <si>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</si>
  <si>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</si>
  <si>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</si>
  <si>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</si>
  <si>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</si>
  <si>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</si>
  <si>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</si>
  <si>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</si>
  <si>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</si>
  <si>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</si>
  <si>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</si>
  <si>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</si>
  <si>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</si>
  <si>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</si>
  <si>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</si>
  <si>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</si>
  <si>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</si>
  <si>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</si>
  <si>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</si>
  <si>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</si>
  <si>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</si>
  <si>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</si>
  <si>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</si>
  <si>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</si>
  <si>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</si>
  <si>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</si>
  <si>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</si>
  <si>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</si>
  <si>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</si>
  <si>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</si>
  <si>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</si>
  <si>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</si>
  <si>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</si>
  <si>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</si>
  <si>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</si>
  <si>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</si>
  <si>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</si>
  <si>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</si>
  <si>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</si>
  <si>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</si>
  <si>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</si>
  <si>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</si>
  <si>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</si>
  <si>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</si>
  <si>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</si>
  <si>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</si>
  <si>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</si>
  <si>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</si>
  <si>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</si>
  <si>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</si>
  <si>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</si>
  <si>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</si>
  <si>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</si>
  <si>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</si>
  <si>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</si>
  <si>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</si>
  <si>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</si>
  <si>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</si>
  <si>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</si>
  <si>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</si>
  <si>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</si>
  <si>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</si>
  <si>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</si>
  <si>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</si>
  <si>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</si>
  <si>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</si>
  <si>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</si>
  <si>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</si>
  <si>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</si>
  <si>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</si>
  <si>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</si>
  <si>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</si>
  <si>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</si>
  <si>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</si>
  <si>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</si>
  <si>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</si>
  <si>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</si>
  <si>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</si>
  <si>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</si>
  <si>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</si>
  <si>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</si>
  <si>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</si>
  <si>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</si>
  <si>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</si>
  <si>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</si>
  <si>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</si>
  <si>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</si>
  <si>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</si>
  <si>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</si>
  <si>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</si>
  <si>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</si>
  <si>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</si>
  <si>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</si>
  <si>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</si>
  <si>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</si>
  <si>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</si>
  <si>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</si>
  <si>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</si>
  <si>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</si>
  <si>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</si>
  <si>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</si>
  <si>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</si>
  <si>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</si>
  <si>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</si>
  <si>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</si>
  <si>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</si>
  <si>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</si>
  <si>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</si>
  <si>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</si>
  <si>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</si>
  <si>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</si>
  <si>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</si>
  <si>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</si>
  <si>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</si>
  <si>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</si>
  <si>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</si>
  <si>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</si>
  <si>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</si>
  <si>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</si>
  <si>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</si>
  <si>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</si>
  <si>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</si>
  <si>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</si>
  <si>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</si>
  <si>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</si>
  <si>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</si>
  <si>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</si>
  <si>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</si>
  <si>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</si>
  <si>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</si>
  <si>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</si>
  <si>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</si>
  <si>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</si>
  <si>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</si>
  <si>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</si>
  <si>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</si>
  <si>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</si>
  <si>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</si>
  <si>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</si>
  <si>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</si>
  <si>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</si>
  <si>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</si>
  <si>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</si>
  <si>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</si>
  <si>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</si>
  <si>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</si>
  <si>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</si>
  <si>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</si>
  <si>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</si>
  <si>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</si>
  <si>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</si>
  <si>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</si>
  <si>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</si>
  <si>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</si>
  <si>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</si>
  <si>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</si>
  <si>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</si>
  <si>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</si>
  <si>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</si>
  <si>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</si>
  <si>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</si>
  <si>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</si>
  <si>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</si>
  <si>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</si>
  <si>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</si>
  <si>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</si>
  <si>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</si>
  <si>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</si>
  <si>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</si>
  <si>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</si>
  <si>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</si>
  <si>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</si>
  <si>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</si>
  <si>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</si>
  <si>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</si>
  <si>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</si>
  <si>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</si>
  <si>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</si>
  <si>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</si>
  <si>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</si>
  <si>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</si>
  <si>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</si>
  <si>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</si>
  <si>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</si>
  <si>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</si>
  <si>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</si>
  <si>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</si>
  <si>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</si>
  <si>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</si>
  <si>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</si>
  <si>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</si>
  <si>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</si>
  <si>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</si>
  <si>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</si>
  <si>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</si>
  <si>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</si>
  <si>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</si>
  <si>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</si>
  <si>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</si>
  <si>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</si>
  <si>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</si>
  <si>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</si>
  <si>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</si>
  <si>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</si>
  <si>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</si>
  <si>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</si>
  <si>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</si>
  <si>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</si>
  <si>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</si>
  <si>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</si>
  <si>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</si>
  <si>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</si>
  <si>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</si>
  <si>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</si>
  <si>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</si>
  <si>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</si>
  <si>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</si>
  <si>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</si>
  <si>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</si>
  <si>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</si>
  <si>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</si>
  <si>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</si>
  <si>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</si>
  <si>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</si>
  <si>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</si>
  <si>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</si>
  <si>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</si>
  <si>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</si>
  <si>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</si>
  <si>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</si>
  <si>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</si>
  <si>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</si>
  <si>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</si>
  <si>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</si>
  <si>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</si>
  <si>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</si>
  <si>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</si>
  <si>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</si>
  <si>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</si>
  <si>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</si>
  <si>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</si>
  <si>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</si>
  <si>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</si>
  <si>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</si>
  <si>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</si>
  <si>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</si>
  <si>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</si>
  <si>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</si>
  <si>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</si>
  <si>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</si>
  <si>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</si>
  <si>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</si>
  <si>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</si>
  <si>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</si>
  <si>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</si>
  <si>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</si>
  <si>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</si>
  <si>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</si>
  <si>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</si>
  <si>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</si>
  <si>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</si>
  <si>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</si>
  <si>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</si>
  <si>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</si>
  <si>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</si>
  <si>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</si>
  <si>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</si>
  <si>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</si>
  <si>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</si>
  <si>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</si>
  <si>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</si>
  <si>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</si>
  <si>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</si>
  <si>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</si>
  <si>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</si>
  <si>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</si>
  <si>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</si>
  <si>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</si>
  <si>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</si>
  <si>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</si>
  <si>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</si>
  <si>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</si>
  <si>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</si>
  <si>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</si>
  <si>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</si>
  <si>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</si>
  <si>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</si>
  <si>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</si>
  <si>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</si>
  <si>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</si>
  <si>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</si>
  <si>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</si>
  <si>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</si>
  <si>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</si>
  <si>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</si>
  <si>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</si>
  <si>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</si>
  <si>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</si>
  <si>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</si>
  <si>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</si>
  <si>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</si>
  <si>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</si>
  <si>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</si>
  <si>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</si>
  <si>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</si>
  <si>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</si>
  <si>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</si>
  <si>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</si>
  <si>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</si>
  <si>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</si>
  <si>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</si>
  <si>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</si>
  <si>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</si>
  <si>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</si>
  <si>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</si>
  <si>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</si>
  <si>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</si>
  <si>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</si>
  <si>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</si>
  <si>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</si>
  <si>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</si>
  <si>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</si>
  <si>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</si>
  <si>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</si>
  <si>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</si>
  <si>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</si>
  <si>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</si>
  <si>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</si>
  <si>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</si>
  <si>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</si>
  <si>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</si>
  <si>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</si>
  <si>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</si>
  <si>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</si>
  <si>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</si>
  <si>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</si>
  <si>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</si>
  <si>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</si>
  <si>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</si>
  <si>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</si>
  <si>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</si>
  <si>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</si>
  <si>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</si>
  <si>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</si>
  <si>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</si>
  <si>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</si>
  <si>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</si>
  <si>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</si>
  <si>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</si>
  <si>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</si>
  <si>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</si>
  <si>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</si>
  <si>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</si>
  <si>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</si>
  <si>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</si>
  <si>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</si>
  <si>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</si>
  <si>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</si>
  <si>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</si>
  <si>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</si>
  <si>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</si>
  <si>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</si>
  <si>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</si>
  <si>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</si>
  <si>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</si>
  <si>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</si>
  <si>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</si>
  <si>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</si>
  <si>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</si>
  <si>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</si>
  <si>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</si>
  <si>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</si>
  <si>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</si>
  <si>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</si>
  <si>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</si>
  <si>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</si>
  <si>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</si>
  <si>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</si>
  <si>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</si>
  <si>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</si>
  <si>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</si>
  <si>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</si>
  <si>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</si>
  <si>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</si>
  <si>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</si>
  <si>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</si>
  <si>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</si>
  <si>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</si>
  <si>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</si>
  <si>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</si>
  <si>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</si>
  <si>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</si>
  <si>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</si>
  <si>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</si>
  <si>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</si>
  <si>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</si>
  <si>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</si>
  <si>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</si>
  <si>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</si>
  <si>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</si>
  <si>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</si>
  <si>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</si>
  <si>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</si>
  <si>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</si>
  <si>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</si>
  <si>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</si>
  <si>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</si>
  <si>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</si>
  <si>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</si>
  <si>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</si>
  <si>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</si>
  <si>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</si>
  <si>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</si>
  <si>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</si>
  <si>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</si>
  <si>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</si>
  <si>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</si>
  <si>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</si>
  <si>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</si>
  <si>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</si>
  <si>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</si>
  <si>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</si>
  <si>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</si>
  <si>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</si>
  <si>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</si>
  <si>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</si>
  <si>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</si>
  <si>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</si>
  <si>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</si>
  <si>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</si>
  <si>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</si>
  <si>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</si>
  <si>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</si>
  <si>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</si>
  <si>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</si>
  <si>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</si>
  <si>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</si>
  <si>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</si>
  <si>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</si>
  <si>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</si>
  <si>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</si>
  <si>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</si>
  <si>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</si>
  <si>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</si>
  <si>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</si>
  <si>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</si>
  <si>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</si>
  <si>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</si>
  <si>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</si>
  <si>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</si>
  <si>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</si>
  <si>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</si>
  <si>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</si>
  <si>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</si>
  <si>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</si>
  <si>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</si>
  <si>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</si>
  <si>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</si>
  <si>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</si>
  <si>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</si>
  <si>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</si>
  <si>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</si>
  <si>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</si>
  <si>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</si>
  <si>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</si>
  <si>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</si>
  <si>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</si>
  <si>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</si>
  <si>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</si>
  <si>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</si>
  <si>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</si>
  <si>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</si>
  <si>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</si>
  <si>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</si>
  <si>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</si>
  <si>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</si>
  <si>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</si>
  <si>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</si>
  <si>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</si>
  <si>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</si>
  <si>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</si>
  <si>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</si>
  <si>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</si>
  <si>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</si>
  <si>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</si>
  <si>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</si>
  <si>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</si>
  <si>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</si>
  <si>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</si>
  <si>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</si>
  <si>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</si>
  <si>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</si>
  <si>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</si>
  <si>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</si>
  <si>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</si>
  <si>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</si>
  <si>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</si>
  <si>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</si>
  <si>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</si>
  <si>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</si>
  <si>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</si>
  <si>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</si>
  <si>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</si>
  <si>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</si>
  <si>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</si>
  <si>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</si>
  <si>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</si>
  <si>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</si>
  <si>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</si>
  <si>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</si>
  <si>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</si>
  <si>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</si>
  <si>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</si>
  <si>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</si>
  <si>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</si>
  <si>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</si>
  <si>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</si>
  <si>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</si>
  <si>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</si>
  <si>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</si>
  <si>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</si>
  <si>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</si>
  <si>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</si>
  <si>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</si>
  <si>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</si>
  <si>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</si>
  <si>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</si>
  <si>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</si>
  <si>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</si>
  <si>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</si>
  <si>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</si>
  <si>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</si>
  <si>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</si>
  <si>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</si>
  <si>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</si>
  <si>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</si>
  <si>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</si>
  <si>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</si>
  <si>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</si>
  <si>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</si>
  <si>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</si>
  <si>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</si>
  <si>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</si>
  <si>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</si>
  <si>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</si>
  <si>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</si>
  <si>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</si>
  <si>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</si>
  <si>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</si>
  <si>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</si>
  <si>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</si>
  <si>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</si>
  <si>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</si>
  <si>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</si>
  <si>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</si>
  <si>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</si>
  <si>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</si>
  <si>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</si>
  <si>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</si>
  <si>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</si>
  <si>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</si>
  <si>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</si>
  <si>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</si>
  <si>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</si>
  <si>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</si>
  <si>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</si>
  <si>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</si>
  <si>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</si>
  <si>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</si>
  <si>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</si>
  <si>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</si>
  <si>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</si>
  <si>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</si>
  <si>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</si>
  <si>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</si>
  <si>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</si>
  <si>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</si>
  <si>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</si>
  <si>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</si>
  <si>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</si>
  <si>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</si>
  <si>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</si>
  <si>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</si>
  <si>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</si>
  <si>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</si>
  <si>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</si>
  <si>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</si>
  <si>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</si>
  <si>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</si>
  <si>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</si>
  <si>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</si>
  <si>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</si>
  <si>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</si>
  <si>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</si>
  <si>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</si>
  <si>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</si>
  <si>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</si>
  <si>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</si>
  <si>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</si>
  <si>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</si>
  <si>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</si>
  <si>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</si>
  <si>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</si>
  <si>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</si>
  <si>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</si>
  <si>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</si>
  <si>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</si>
  <si>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</si>
  <si>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</si>
  <si>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</si>
  <si>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</si>
  <si>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</si>
  <si>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</si>
  <si>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</si>
  <si>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</si>
  <si>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</si>
  <si>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</si>
  <si>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</si>
  <si>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</si>
  <si>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</si>
  <si>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</si>
  <si>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</si>
  <si>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</si>
  <si>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</si>
  <si>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</si>
  <si>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</si>
  <si>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</si>
  <si>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</si>
  <si>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</si>
  <si>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</si>
  <si>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</si>
  <si>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</si>
  <si>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</si>
  <si>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</si>
  <si>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</si>
  <si>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</si>
  <si>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</si>
  <si>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</si>
  <si>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</si>
  <si>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</si>
  <si>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</si>
  <si>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</si>
  <si>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</si>
  <si>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</si>
  <si>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</si>
  <si>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</si>
  <si>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</si>
  <si>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</si>
  <si>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</si>
  <si>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</si>
  <si>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</si>
  <si>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</si>
  <si>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</si>
  <si>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</si>
  <si>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</si>
  <si>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</si>
  <si>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</si>
  <si>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</si>
  <si>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</si>
  <si>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</si>
  <si>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</si>
  <si>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</si>
  <si>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</si>
  <si>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</si>
  <si>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</si>
  <si>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</si>
  <si>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</si>
  <si>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</si>
  <si>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</si>
  <si>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</si>
  <si>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</si>
  <si>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</si>
  <si>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</si>
  <si>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</si>
  <si>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</si>
  <si>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</si>
  <si>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</si>
  <si>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</si>
  <si>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</si>
  <si>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</si>
  <si>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</si>
  <si>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</si>
  <si>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</si>
  <si>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</si>
  <si>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</si>
  <si>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</si>
  <si>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</si>
  <si>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</si>
  <si>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</si>
  <si>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</si>
  <si>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</si>
  <si>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</si>
  <si>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</si>
  <si>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</si>
  <si>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</si>
  <si>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</si>
  <si>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</si>
  <si>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</si>
  <si>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</si>
  <si>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</si>
  <si>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</si>
  <si>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</si>
  <si>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</si>
  <si>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</si>
  <si>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</si>
  <si>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</si>
  <si>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</si>
  <si>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</si>
  <si>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</si>
  <si>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</si>
  <si>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</si>
  <si>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</si>
  <si>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</si>
  <si>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</si>
  <si>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</si>
  <si>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</si>
  <si>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</si>
  <si>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</si>
  <si>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</si>
  <si>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</si>
  <si>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</si>
  <si>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</si>
  <si>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</si>
  <si>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</si>
  <si>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</si>
  <si>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</si>
  <si>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</si>
  <si>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</si>
  <si>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</si>
  <si>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</si>
  <si>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</si>
  <si>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</si>
  <si>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</si>
  <si>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</si>
  <si>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</si>
  <si>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</si>
  <si>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</si>
  <si>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</si>
  <si>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</si>
  <si>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</si>
  <si>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</si>
  <si>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</si>
  <si>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</si>
  <si>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</si>
  <si>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</si>
  <si>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</si>
  <si>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</si>
  <si>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</si>
  <si>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</si>
  <si>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</si>
  <si>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</si>
  <si>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</si>
  <si>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</si>
  <si>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</si>
  <si>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</si>
  <si>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</si>
  <si>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</si>
  <si>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</si>
  <si>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</si>
  <si>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</si>
  <si>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</si>
  <si>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</si>
  <si>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</si>
  <si>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</si>
  <si>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</si>
  <si>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</si>
  <si>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</si>
  <si>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</si>
  <si>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</si>
  <si>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</si>
  <si>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</si>
  <si>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</si>
  <si>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</si>
  <si>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</si>
  <si>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</si>
  <si>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</si>
  <si>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</si>
  <si>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</si>
  <si>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</si>
  <si>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</si>
  <si>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</si>
  <si>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</si>
  <si>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</si>
  <si>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</si>
  <si>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</si>
  <si>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</si>
  <si>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</si>
  <si>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</si>
  <si>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</si>
  <si>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</si>
  <si>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</si>
  <si>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</si>
  <si>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</si>
  <si>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</si>
  <si>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</si>
  <si>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</si>
  <si>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</si>
  <si>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</si>
  <si>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</si>
  <si>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</si>
  <si>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</si>
  <si>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</si>
  <si>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</si>
  <si>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</si>
  <si>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</si>
  <si>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</si>
  <si>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</si>
  <si>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</si>
  <si>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</si>
  <si>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</si>
  <si>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</si>
  <si>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</si>
  <si>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</si>
  <si>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</si>
  <si>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</si>
  <si>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</si>
  <si>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</si>
  <si>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</si>
  <si>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</si>
  <si>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</si>
  <si>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</si>
  <si>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</si>
  <si>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</si>
  <si>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</si>
  <si>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</si>
  <si>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</si>
  <si>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</si>
  <si>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</si>
  <si>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</si>
  <si>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</si>
  <si>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</si>
  <si>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</si>
  <si>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</si>
  <si>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</si>
  <si>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</si>
  <si>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</si>
  <si>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</si>
  <si>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</si>
  <si>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</si>
  <si>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</si>
  <si>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</si>
  <si>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</si>
  <si>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</si>
  <si>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</si>
  <si>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</si>
  <si>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</si>
  <si>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</si>
  <si>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</si>
  <si>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</si>
  <si>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</si>
  <si>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</si>
  <si>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</si>
  <si>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</si>
  <si>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</si>
  <si>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</si>
  <si>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</si>
  <si>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</si>
  <si>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</si>
  <si>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</si>
  <si>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</si>
  <si>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</si>
  <si>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</si>
  <si>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</si>
  <si>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</si>
  <si>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</si>
  <si>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</si>
  <si>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</si>
  <si>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</si>
  <si>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</si>
  <si>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</si>
  <si>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</si>
  <si>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</si>
  <si>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</si>
  <si>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</si>
  <si>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</si>
  <si>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</si>
  <si>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</si>
  <si>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</si>
  <si>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</si>
  <si>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</si>
  <si>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</si>
  <si>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</si>
  <si>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</si>
  <si>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</si>
  <si>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</si>
  <si>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</si>
  <si>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</si>
  <si>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</si>
  <si>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</si>
  <si>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</si>
  <si>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</si>
  <si>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</si>
  <si>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</si>
  <si>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</si>
  <si>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</si>
  <si>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</si>
  <si>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</si>
  <si>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</si>
  <si>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</si>
  <si>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</si>
  <si>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</si>
  <si>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</si>
  <si>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</si>
  <si>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</si>
  <si>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</si>
  <si>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</si>
  <si>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</si>
  <si>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</si>
  <si>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</si>
  <si>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</si>
  <si>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</si>
  <si>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</si>
  <si>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</si>
  <si>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</si>
  <si>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</si>
  <si>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</si>
  <si>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</si>
  <si>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</si>
  <si>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</si>
  <si>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</si>
  <si>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</si>
  <si>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</si>
  <si>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</si>
  <si>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</si>
  <si>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</si>
  <si>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</si>
  <si>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</si>
  <si>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</si>
  <si>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</si>
  <si>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</si>
  <si>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</si>
  <si>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</si>
  <si>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</si>
  <si>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</si>
  <si>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</si>
  <si>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</si>
  <si>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</si>
  <si>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</si>
  <si>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</si>
  <si>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</si>
  <si>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</si>
  <si>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</si>
  <si>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</si>
  <si>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</si>
  <si>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</si>
  <si>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</si>
  <si>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</si>
  <si>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</si>
  <si>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</si>
  <si>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</si>
  <si>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</si>
  <si>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</si>
  <si>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</si>
  <si>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</si>
  <si>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</si>
  <si>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</si>
  <si>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</si>
  <si>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</si>
  <si>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</si>
  <si>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</si>
  <si>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</si>
  <si>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</si>
  <si>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</si>
  <si>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</si>
  <si>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</si>
  <si>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</si>
  <si>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</si>
  <si>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</si>
  <si>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</si>
  <si>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</si>
  <si>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</si>
  <si>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</si>
  <si>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</si>
  <si>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</si>
  <si>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</si>
  <si>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</si>
  <si>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</si>
  <si>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</si>
  <si>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</si>
  <si>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</si>
  <si>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</si>
  <si>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</si>
  <si>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</si>
  <si>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</si>
  <si>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</si>
  <si>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</si>
  <si>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</si>
  <si>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</si>
  <si>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</si>
  <si>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</si>
  <si>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</si>
  <si>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</si>
  <si>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</si>
  <si>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</si>
  <si>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</si>
  <si>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</si>
  <si>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</si>
  <si>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</si>
  <si>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</si>
  <si>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</si>
  <si>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</si>
  <si>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</si>
  <si>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</si>
  <si>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</si>
  <si>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</si>
  <si>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</si>
  <si>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</si>
  <si>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</si>
  <si>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</si>
  <si>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</si>
  <si>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</si>
  <si>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</si>
  <si>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</si>
  <si>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</si>
  <si>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</si>
  <si>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</si>
  <si>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</si>
  <si>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</si>
  <si>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</si>
  <si>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</si>
  <si>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</si>
  <si>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</si>
  <si>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</si>
  <si>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</si>
  <si>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</si>
  <si>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</si>
  <si>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</si>
  <si>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</si>
  <si>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</si>
  <si>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</si>
  <si>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</si>
  <si>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</si>
  <si>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</si>
  <si>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</si>
  <si>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</si>
  <si>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</si>
  <si>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</si>
  <si>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</si>
  <si>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</si>
  <si>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</si>
  <si>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</si>
  <si>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</si>
  <si>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</si>
  <si>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</si>
  <si>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</si>
  <si>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</si>
  <si>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</si>
  <si>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</si>
  <si>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</si>
  <si>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</si>
  <si>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</si>
  <si>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</si>
  <si>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</si>
  <si>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</si>
  <si>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</si>
  <si>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</si>
  <si>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</si>
  <si>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</si>
  <si>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</si>
  <si>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</si>
  <si>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</si>
  <si>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</si>
  <si>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</si>
  <si>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</si>
  <si>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</si>
  <si>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</si>
  <si>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</si>
  <si>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</si>
  <si>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</si>
  <si>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</si>
  <si>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</si>
  <si>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</si>
  <si>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</si>
  <si>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</si>
  <si>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</si>
  <si>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</si>
  <si>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</si>
  <si>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</si>
  <si>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</si>
  <si>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</si>
  <si>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</si>
  <si>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</si>
  <si>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</si>
  <si>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</si>
  <si>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</si>
  <si>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</si>
  <si>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</si>
  <si>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</si>
  <si>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</si>
  <si>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</si>
  <si>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</si>
  <si>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</si>
  <si>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</si>
  <si>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</si>
  <si>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</si>
  <si>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</si>
  <si>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</si>
  <si>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</si>
  <si>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</si>
  <si>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</si>
  <si>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</si>
  <si>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</si>
  <si>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</si>
  <si>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</si>
  <si>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</si>
  <si>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</si>
  <si>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</si>
  <si>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</si>
  <si>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</si>
  <si>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</si>
  <si>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</si>
  <si>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</si>
  <si>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</si>
  <si>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</si>
  <si>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</si>
  <si>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</si>
  <si>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</si>
  <si>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</si>
  <si>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</si>
  <si>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</si>
  <si>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</si>
  <si>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</si>
  <si>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</si>
  <si>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</si>
  <si>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</si>
  <si>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</si>
  <si>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</si>
  <si>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</si>
  <si>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</si>
  <si>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</si>
  <si>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</si>
  <si>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</si>
  <si>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</si>
  <si>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</si>
  <si>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</si>
  <si>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</si>
  <si>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</si>
  <si>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</si>
  <si>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</si>
  <si>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</si>
  <si>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</si>
  <si>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</si>
  <si>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</si>
  <si>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</si>
  <si>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</si>
  <si>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</si>
  <si>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</si>
  <si>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</si>
  <si>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</si>
  <si>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</si>
  <si>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</si>
  <si>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</si>
  <si>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</si>
  <si>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</si>
  <si>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</si>
  <si>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</si>
  <si>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</si>
  <si>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</si>
  <si>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</si>
  <si>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</si>
  <si>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</si>
  <si>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</si>
  <si>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</si>
  <si>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</si>
  <si>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</si>
  <si>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</si>
  <si>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</si>
  <si>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</si>
  <si>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</si>
  <si>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</si>
  <si>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</si>
  <si>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</si>
  <si>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</si>
  <si>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</si>
  <si>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</si>
  <si>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</si>
  <si>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</si>
  <si>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</si>
  <si>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</si>
  <si>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</si>
  <si>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</si>
  <si>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</si>
  <si>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</si>
  <si>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</si>
  <si>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</si>
  <si>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</si>
  <si>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</si>
  <si>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</si>
  <si>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</si>
  <si>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</si>
  <si>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</si>
  <si>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</si>
  <si>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</si>
  <si>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</si>
  <si>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</si>
  <si>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</si>
  <si>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</si>
  <si>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</si>
  <si>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</si>
  <si>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</si>
  <si>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</si>
  <si>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</si>
  <si>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</si>
  <si>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</si>
  <si>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</si>
  <si>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</si>
  <si>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</si>
  <si>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</si>
  <si>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</si>
  <si>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</si>
  <si>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</si>
  <si>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</si>
  <si>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</si>
  <si>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</si>
  <si>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</si>
  <si>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</si>
  <si>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</si>
  <si>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</si>
  <si>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</si>
  <si>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</si>
  <si>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</si>
  <si>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</si>
  <si>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</si>
  <si>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</si>
  <si>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</si>
  <si>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</si>
  <si>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</si>
  <si>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</si>
  <si>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</si>
  <si>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</si>
  <si>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</si>
  <si>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</si>
  <si>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</si>
  <si>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</si>
  <si>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</si>
  <si>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</si>
  <si>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</si>
  <si>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</si>
  <si>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</si>
  <si>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</si>
  <si>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</si>
  <si>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</si>
  <si>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</si>
  <si>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</si>
  <si>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</si>
  <si>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</si>
  <si>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</si>
  <si>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</si>
  <si>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</si>
  <si>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</si>
  <si>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</si>
  <si>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</si>
  <si>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</si>
  <si>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</si>
  <si>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</si>
  <si>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</si>
  <si>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</si>
  <si>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</si>
  <si>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</si>
  <si>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</si>
  <si>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</si>
  <si>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</si>
  <si>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</si>
  <si>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</si>
  <si>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</si>
  <si>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</si>
  <si>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</si>
  <si>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</si>
  <si>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</si>
  <si>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</si>
  <si>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</si>
  <si>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</si>
  <si>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</si>
  <si>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</si>
  <si>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</si>
  <si>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</si>
  <si>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</si>
  <si>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</si>
  <si>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</si>
  <si>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</si>
  <si>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</si>
  <si>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</si>
  <si>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</si>
  <si>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</si>
  <si>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</si>
  <si>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</si>
  <si>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</si>
  <si>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</si>
  <si>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</si>
  <si>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</si>
  <si>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</si>
  <si>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</si>
  <si>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</si>
  <si>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</si>
  <si>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</si>
  <si>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</si>
  <si>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</si>
  <si>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</si>
  <si>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</si>
  <si>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</si>
  <si>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</si>
  <si>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</si>
  <si>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</si>
  <si>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</si>
  <si>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</si>
  <si>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</si>
  <si>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</si>
  <si>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</si>
  <si>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</si>
  <si>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</si>
  <si>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</si>
  <si>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</si>
  <si>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</si>
  <si>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</si>
  <si>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</si>
  <si>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</si>
  <si>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</si>
  <si>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</si>
  <si>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</si>
  <si>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</si>
  <si>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</si>
  <si>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</si>
  <si>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</si>
  <si>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</si>
  <si>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</si>
  <si>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</si>
  <si>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</si>
  <si>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</si>
  <si>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</si>
  <si>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</si>
  <si>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</si>
  <si>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</si>
  <si>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</si>
  <si>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</si>
  <si>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</si>
  <si>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</si>
  <si>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</si>
  <si>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</si>
  <si>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</si>
  <si>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</si>
  <si>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</si>
  <si>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</si>
  <si>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</si>
  <si>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</si>
  <si>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</si>
  <si>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</si>
  <si>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</si>
  <si>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</si>
  <si>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</si>
  <si>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</si>
  <si>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</si>
  <si>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</si>
  <si>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</si>
  <si>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</si>
  <si>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</si>
  <si>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</si>
  <si>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</si>
  <si>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</si>
  <si>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</si>
  <si>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</si>
  <si>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</si>
  <si>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</si>
  <si>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</si>
  <si>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</si>
  <si>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</si>
  <si>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</si>
  <si>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</si>
  <si>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</si>
  <si>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</si>
  <si>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</si>
  <si>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</si>
  <si>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</si>
  <si>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</si>
  <si>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</si>
  <si>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</si>
  <si>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</si>
  <si>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</si>
  <si>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</si>
  <si>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</si>
  <si>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</si>
  <si>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</si>
  <si>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</si>
  <si>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</si>
  <si>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</si>
  <si>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</si>
  <si>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</si>
  <si>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</si>
  <si>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</si>
  <si>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</si>
  <si>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</si>
  <si>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</si>
  <si>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</si>
  <si>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</si>
  <si>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</si>
  <si>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</si>
  <si>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</si>
  <si>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</si>
  <si>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</si>
  <si>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</si>
  <si>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</si>
  <si>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</si>
  <si>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</si>
  <si>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</si>
  <si>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</si>
  <si>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</si>
  <si>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</si>
  <si>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</si>
  <si>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</si>
  <si>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</si>
  <si>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</si>
  <si>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</si>
  <si>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</si>
  <si>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</si>
  <si>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</si>
  <si>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</si>
  <si>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</si>
  <si>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</si>
  <si>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</si>
  <si>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</si>
  <si>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</si>
  <si>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</si>
  <si>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</si>
  <si>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</si>
  <si>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</si>
  <si>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</si>
  <si>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</si>
  <si>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</si>
  <si>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</si>
  <si>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</si>
  <si>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</si>
  <si>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</si>
  <si>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</si>
  <si>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</si>
  <si>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</si>
  <si>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</si>
  <si>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</si>
  <si>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</si>
  <si>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</si>
  <si>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</si>
  <si>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</si>
  <si>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</si>
  <si>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</si>
  <si>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</si>
  <si>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</si>
  <si>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</si>
  <si>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</si>
  <si>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</si>
  <si>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</si>
  <si>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</si>
  <si>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</si>
  <si>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</si>
  <si>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</si>
  <si>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</si>
  <si>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</si>
  <si>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</si>
  <si>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</si>
  <si>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</si>
  <si>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</si>
  <si>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</si>
  <si>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</si>
  <si>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</si>
  <si>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</si>
  <si>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</si>
  <si>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</si>
  <si>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</si>
  <si>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</si>
  <si>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</si>
  <si>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</si>
  <si>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</si>
  <si>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</si>
  <si>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</si>
  <si>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</si>
  <si>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</si>
  <si>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</si>
  <si>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</si>
  <si>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</si>
  <si>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</si>
  <si>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</si>
  <si>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</si>
  <si>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</si>
  <si>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</si>
  <si>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</si>
  <si>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</si>
  <si>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</si>
  <si>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</si>
  <si>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</si>
  <si>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</si>
  <si>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</si>
  <si>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</si>
  <si>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</si>
  <si>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</si>
  <si>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</si>
  <si>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</si>
  <si>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</si>
  <si>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</si>
  <si>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</si>
  <si>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</si>
  <si>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</si>
  <si>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</si>
  <si>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</si>
  <si>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</si>
  <si>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</si>
  <si>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</si>
  <si>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</si>
  <si>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</si>
  <si>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</si>
  <si>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</si>
  <si>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</si>
  <si>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</si>
  <si>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</si>
  <si>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</si>
  <si>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</si>
  <si>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</si>
  <si>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</si>
  <si>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</si>
  <si>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</si>
  <si>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</si>
  <si>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</si>
  <si>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</si>
  <si>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</si>
  <si>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</si>
  <si>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</si>
  <si>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</si>
  <si>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</si>
  <si>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</si>
  <si>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</si>
  <si>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</si>
  <si>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</si>
  <si>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</si>
  <si>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</si>
  <si>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</si>
  <si>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</si>
  <si>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</si>
  <si>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</si>
  <si>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</si>
  <si>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</si>
  <si>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</si>
  <si>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</si>
  <si>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</si>
  <si>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</si>
  <si>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</si>
  <si>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</si>
  <si>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</si>
  <si>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</si>
  <si>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</si>
  <si>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</si>
  <si>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</si>
  <si>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</si>
  <si>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</si>
  <si>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</si>
  <si>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</si>
  <si>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</si>
  <si>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</si>
  <si>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</si>
  <si>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</si>
  <si>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</si>
  <si>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</si>
  <si>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</si>
  <si>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</si>
  <si>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</si>
  <si>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</si>
  <si>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</si>
  <si>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</si>
  <si>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</si>
  <si>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</si>
  <si>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</si>
  <si>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</si>
  <si>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</si>
  <si>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</si>
  <si>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</si>
  <si>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</si>
  <si>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</si>
  <si>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</si>
  <si>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</si>
  <si>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</si>
  <si>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</si>
  <si>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</si>
  <si>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</si>
  <si>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</si>
  <si>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</si>
  <si>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</si>
  <si>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</si>
  <si>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</si>
  <si>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</si>
  <si>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</si>
  <si>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</si>
  <si>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</si>
  <si>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</si>
  <si>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</si>
  <si>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</si>
  <si>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</si>
  <si>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</si>
  <si>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</si>
  <si>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</si>
  <si>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</si>
  <si>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</si>
  <si>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</si>
  <si>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</si>
  <si>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</si>
  <si>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</si>
  <si>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</si>
  <si>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</si>
  <si>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</si>
  <si>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</si>
  <si>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</si>
  <si>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</si>
  <si>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</si>
  <si>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</si>
  <si>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</si>
  <si>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</si>
  <si>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</si>
  <si>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</si>
  <si>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</si>
  <si>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</si>
  <si>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</si>
  <si>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</si>
  <si>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</si>
  <si>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</si>
  <si>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</si>
  <si>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</si>
  <si>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</si>
  <si>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</si>
  <si>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</si>
  <si>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</si>
  <si>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</si>
  <si>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</si>
  <si>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</si>
  <si>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</si>
  <si>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</si>
  <si>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</si>
  <si>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</si>
  <si>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</si>
  <si>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</si>
  <si>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</si>
  <si>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</si>
  <si>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</si>
  <si>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</si>
  <si>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</si>
  <si>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</si>
  <si>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</si>
  <si>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</si>
  <si>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</si>
  <si>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</si>
  <si>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</si>
  <si>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</si>
  <si>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</si>
  <si>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</si>
  <si>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</si>
  <si>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</si>
  <si>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</si>
  <si>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</si>
  <si>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</si>
  <si>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</si>
  <si>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</si>
  <si>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</si>
  <si>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</si>
  <si>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</si>
  <si>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</si>
  <si>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</si>
  <si>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</si>
  <si>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</si>
  <si>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</si>
  <si>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</si>
  <si>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</si>
  <si>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</si>
  <si>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</si>
  <si>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</si>
  <si>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</si>
  <si>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</si>
  <si>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</si>
  <si>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</si>
  <si>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</si>
  <si>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</si>
  <si>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</si>
  <si>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</si>
  <si>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</si>
  <si>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</si>
  <si>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</si>
  <si>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</si>
  <si>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</si>
  <si>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</si>
  <si>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</si>
  <si>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</si>
  <si>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</si>
  <si>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</si>
  <si>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</si>
  <si>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</si>
  <si>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</si>
  <si>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</si>
  <si>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</si>
  <si>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</si>
  <si>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</si>
  <si>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</si>
  <si>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</si>
  <si>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</si>
  <si>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</si>
  <si>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</si>
  <si>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</si>
  <si>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</si>
  <si>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</si>
  <si>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</si>
  <si>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</si>
  <si>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</si>
  <si>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</si>
  <si>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</si>
  <si>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</si>
  <si>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</si>
  <si>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</si>
  <si>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</si>
  <si>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</si>
  <si>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</si>
  <si>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</si>
  <si>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</si>
  <si>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</si>
  <si>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</si>
  <si>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</si>
  <si>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</si>
  <si>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</si>
  <si>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</si>
  <si>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</si>
  <si>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</si>
  <si>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</si>
  <si>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</si>
  <si>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</si>
  <si>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</si>
  <si>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</si>
  <si>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</si>
  <si>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</si>
  <si>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</si>
  <si>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</si>
  <si>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</si>
  <si>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</si>
  <si>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</si>
  <si>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</si>
  <si>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</si>
  <si>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</si>
  <si>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</si>
  <si>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</si>
  <si>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</si>
  <si>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</si>
  <si>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</si>
  <si>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</si>
  <si>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</si>
  <si>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</si>
  <si>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</si>
  <si>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</si>
  <si>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</si>
  <si>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</si>
  <si>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</si>
  <si>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</si>
  <si>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</si>
  <si>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</si>
  <si>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</si>
  <si>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</si>
  <si>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</si>
  <si>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</si>
  <si>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</si>
  <si>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</si>
  <si>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</si>
  <si>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</si>
  <si>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</si>
  <si>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</si>
  <si>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</si>
  <si>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</si>
  <si>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</si>
  <si>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</si>
  <si>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</si>
  <si>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</si>
  <si>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</si>
  <si>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</si>
  <si>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</si>
  <si>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</si>
  <si>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</si>
  <si>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</si>
  <si>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</si>
  <si>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</si>
  <si>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</si>
  <si>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</si>
  <si>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</si>
  <si>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</si>
  <si>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</si>
  <si>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</si>
  <si>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</si>
  <si>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</si>
  <si>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</si>
  <si>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</si>
  <si>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</si>
  <si>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</si>
  <si>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</si>
  <si>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</si>
  <si>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</si>
  <si>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</si>
  <si>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</si>
  <si>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</si>
  <si>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</si>
  <si>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</si>
  <si>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</si>
  <si>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</si>
  <si>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</si>
  <si>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</si>
  <si>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</si>
  <si>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</si>
  <si>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</si>
  <si>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</si>
  <si>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</si>
  <si>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</si>
  <si>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</si>
  <si>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</si>
  <si>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</si>
  <si>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</si>
  <si>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</si>
  <si>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</si>
  <si>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</si>
  <si>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</si>
  <si>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</si>
  <si>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</si>
  <si>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</si>
  <si>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</si>
  <si>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</si>
  <si>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</si>
  <si>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</si>
  <si>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</si>
  <si>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</si>
  <si>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</si>
  <si>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</si>
  <si>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</si>
  <si>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</si>
  <si>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</si>
  <si>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</si>
  <si>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</si>
  <si>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</si>
  <si>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</si>
  <si>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</si>
  <si>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</si>
  <si>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</si>
  <si>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</si>
  <si>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</si>
  <si>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</si>
  <si>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</si>
  <si>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</si>
  <si>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</si>
  <si>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</si>
  <si>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</si>
  <si>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</si>
  <si>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</si>
  <si>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</si>
  <si>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</si>
  <si>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</si>
  <si>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</si>
  <si>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</si>
  <si>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</si>
  <si>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</si>
  <si>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</si>
  <si>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</si>
  <si>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</si>
  <si>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</si>
  <si>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</si>
  <si>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</si>
  <si>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</si>
  <si>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</si>
  <si>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</si>
  <si>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</si>
  <si>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</si>
  <si>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</si>
  <si>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</si>
  <si>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</si>
  <si>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</si>
  <si>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</si>
  <si>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</si>
  <si>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</si>
  <si>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</si>
  <si>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</si>
  <si>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</si>
  <si>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</si>
  <si>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</si>
  <si>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</si>
  <si>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</si>
  <si>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</si>
  <si>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</si>
  <si>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</si>
  <si>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</si>
  <si>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</si>
  <si>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</si>
  <si>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</si>
  <si>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</si>
  <si>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</si>
  <si>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</si>
  <si>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</si>
  <si>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</si>
  <si>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</si>
  <si>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</si>
  <si>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</si>
  <si>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</si>
  <si>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</si>
  <si>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</si>
  <si>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</si>
  <si>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</si>
  <si>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</si>
  <si>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</si>
  <si>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</si>
  <si>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</si>
  <si>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</si>
  <si>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</si>
  <si>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</si>
  <si>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</si>
  <si>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</si>
  <si>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</si>
  <si>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</si>
  <si>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</si>
  <si>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</si>
  <si>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</si>
  <si>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</si>
  <si>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</si>
  <si>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</si>
  <si>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</si>
  <si>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</si>
  <si>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</si>
  <si>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</si>
  <si>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</si>
  <si>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</si>
  <si>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</si>
  <si>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</si>
  <si>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</si>
  <si>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</si>
  <si>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</si>
  <si>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</si>
  <si>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</si>
  <si>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</si>
  <si>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</si>
  <si>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</si>
  <si>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</si>
  <si>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</si>
  <si>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</si>
  <si>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</si>
  <si>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</si>
  <si>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</si>
  <si>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</si>
  <si>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</si>
  <si>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</si>
  <si>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</si>
  <si>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</si>
  <si>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</si>
  <si>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</si>
  <si>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</si>
  <si>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</si>
  <si>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</si>
  <si>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</si>
  <si>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</si>
  <si>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</si>
  <si>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</si>
  <si>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</si>
  <si>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</si>
  <si>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</si>
  <si>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</si>
  <si>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</si>
  <si>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</si>
  <si>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</si>
  <si>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</si>
  <si>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</si>
  <si>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</si>
  <si>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</si>
  <si>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</si>
  <si>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</si>
  <si>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</si>
  <si>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</si>
  <si>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</si>
  <si>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</si>
  <si>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</si>
  <si>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</si>
  <si>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</si>
  <si>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</si>
  <si>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</si>
  <si>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</si>
  <si>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</si>
  <si>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</si>
  <si>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</si>
  <si>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</si>
  <si>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</si>
  <si>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</si>
  <si>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</si>
  <si>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</si>
  <si>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</si>
  <si>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</si>
  <si>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</si>
  <si>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</si>
  <si>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</si>
  <si>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</si>
  <si>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</si>
  <si>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</si>
  <si>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</si>
  <si>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</si>
  <si>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</si>
  <si>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</si>
  <si>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</si>
  <si>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</si>
  <si>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</si>
  <si>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</si>
  <si>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</si>
  <si>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</si>
  <si>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</si>
  <si>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</si>
  <si>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</si>
  <si>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</si>
  <si>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</si>
  <si>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</si>
  <si>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</si>
  <si>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</si>
  <si>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</si>
  <si>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</si>
  <si>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</si>
  <si>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</si>
  <si>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</si>
  <si>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</si>
  <si>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</si>
  <si>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</si>
  <si>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</si>
  <si>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</si>
  <si>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</si>
  <si>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</si>
  <si>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</si>
  <si>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</si>
  <si>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</si>
  <si>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</si>
  <si>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</si>
  <si>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</si>
  <si>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</si>
  <si>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</si>
  <si>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</si>
  <si>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</si>
  <si>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</si>
  <si>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</si>
  <si>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</si>
  <si>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</si>
  <si>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</si>
  <si>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</si>
  <si>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</si>
  <si>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</si>
  <si>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</si>
  <si>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</si>
  <si>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</si>
  <si>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</si>
  <si>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</si>
  <si>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</si>
  <si>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</si>
  <si>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</si>
  <si>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</si>
  <si>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</si>
  <si>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</si>
  <si>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</si>
  <si>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</si>
  <si>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</si>
  <si>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</si>
  <si>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</si>
  <si>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</si>
  <si>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</si>
  <si>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</si>
  <si>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</si>
  <si>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</si>
  <si>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</si>
  <si>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</si>
  <si>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</si>
  <si>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</si>
  <si>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</si>
  <si>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</si>
  <si>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</si>
  <si>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</si>
  <si>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</si>
  <si>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</si>
  <si>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</si>
  <si>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</si>
  <si>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</si>
  <si>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</si>
  <si>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</si>
  <si>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</si>
  <si>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</si>
  <si>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</si>
  <si>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</si>
  <si>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</si>
  <si>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</si>
  <si>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</si>
  <si>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</si>
  <si>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</si>
  <si>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</si>
  <si>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</si>
  <si>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</si>
  <si>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</si>
  <si>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</si>
  <si>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</si>
  <si>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</si>
  <si>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</si>
  <si>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</si>
  <si>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</si>
  <si>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</si>
  <si>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</si>
  <si>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</si>
  <si>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</si>
  <si>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</si>
  <si>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</si>
  <si>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</si>
  <si>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</si>
  <si>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</si>
  <si>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</si>
  <si>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</si>
  <si>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</si>
  <si>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</si>
  <si>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</si>
  <si>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</si>
  <si>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</si>
  <si>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</si>
  <si>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</si>
  <si>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</si>
  <si>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</si>
  <si>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</si>
  <si>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</si>
  <si>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</si>
  <si>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</si>
  <si>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</si>
  <si>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</si>
  <si>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</si>
  <si>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</si>
  <si>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</si>
  <si>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</si>
  <si>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</si>
  <si>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</si>
  <si>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</si>
  <si>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</si>
  <si>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</si>
  <si>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</si>
  <si>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</si>
  <si>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</si>
  <si>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</si>
  <si>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</si>
  <si>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</si>
  <si>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</si>
  <si>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</si>
  <si>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</si>
  <si>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</si>
  <si>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</si>
  <si>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</si>
  <si>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</si>
  <si>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</si>
  <si>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</si>
  <si>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</si>
  <si>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</si>
  <si>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</si>
  <si>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</si>
  <si>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</si>
  <si>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</si>
  <si>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</si>
  <si>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</si>
  <si>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</si>
  <si>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</si>
  <si>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</si>
  <si>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</si>
  <si>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</si>
  <si>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</si>
  <si>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</si>
  <si>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</si>
  <si>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</si>
  <si>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</si>
  <si>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</si>
  <si>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</si>
  <si>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</si>
  <si>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</si>
  <si>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</si>
  <si>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</si>
  <si>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</si>
  <si>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</si>
  <si>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</si>
  <si>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</si>
  <si>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</si>
  <si>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</si>
  <si>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</si>
  <si>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</si>
  <si>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</si>
  <si>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</si>
  <si>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</si>
  <si>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</si>
  <si>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</si>
  <si>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</si>
  <si>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</si>
  <si>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</si>
  <si>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</si>
  <si>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</si>
  <si>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</si>
  <si>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</si>
  <si>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</si>
  <si>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</si>
  <si>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</si>
  <si>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</si>
  <si>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</si>
  <si>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</si>
  <si>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</si>
  <si>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</si>
  <si>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</si>
  <si>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</si>
  <si>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</si>
  <si>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</si>
  <si>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</si>
  <si>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</si>
  <si>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</si>
  <si>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</si>
  <si>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</si>
  <si>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</si>
  <si>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</si>
  <si>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</si>
  <si>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</si>
  <si>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</si>
  <si>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</si>
  <si>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</si>
  <si>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</si>
  <si>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</si>
  <si>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</si>
  <si>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</si>
  <si>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</si>
  <si>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</si>
  <si>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</si>
  <si>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</si>
  <si>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</si>
  <si>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</si>
  <si>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</si>
  <si>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</si>
  <si>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</si>
  <si>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</si>
  <si>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</si>
  <si>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</si>
  <si>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</si>
  <si>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</si>
  <si>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</si>
  <si>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</si>
  <si>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</si>
  <si>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</si>
  <si>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</si>
  <si>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</si>
  <si>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</si>
  <si>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</si>
  <si>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</si>
  <si>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</si>
  <si>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</si>
  <si>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</si>
  <si>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</si>
  <si>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</si>
  <si>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</si>
  <si>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</si>
  <si>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</si>
  <si>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</si>
  <si>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</si>
  <si>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</si>
  <si>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</si>
  <si>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</si>
  <si>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</si>
  <si>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</si>
  <si>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</si>
  <si>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</si>
  <si>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</si>
  <si>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</si>
  <si>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</si>
  <si>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</si>
  <si>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</si>
  <si>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</si>
  <si>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</si>
  <si>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</si>
  <si>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</si>
  <si>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</si>
  <si>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</si>
  <si>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</si>
  <si>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</si>
  <si>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</si>
  <si>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</si>
  <si>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</si>
  <si>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</si>
  <si>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</si>
  <si>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</si>
  <si>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</si>
  <si>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</si>
  <si>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</si>
  <si>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</si>
  <si>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</si>
  <si>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</si>
  <si>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</si>
  <si>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</si>
  <si>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</si>
  <si>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</si>
  <si>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</si>
  <si>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</si>
  <si>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</si>
  <si>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</si>
  <si>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</si>
  <si>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</si>
  <si>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</si>
  <si>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</si>
  <si>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</si>
  <si>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</si>
  <si>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</si>
  <si>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</si>
  <si>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</si>
  <si>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</si>
  <si>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</si>
  <si>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</si>
  <si>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</si>
  <si>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</si>
  <si>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</si>
  <si>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</si>
  <si>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</si>
  <si>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</si>
  <si>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</si>
  <si>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</si>
  <si>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</si>
  <si>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</si>
  <si>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</si>
  <si>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</si>
  <si>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</si>
  <si>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</si>
  <si>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</si>
  <si>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</si>
  <si>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</si>
  <si>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</si>
  <si>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</si>
  <si>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</si>
  <si>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</si>
  <si>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</si>
  <si>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</si>
  <si>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</si>
  <si>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</si>
  <si>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</si>
  <si>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</si>
  <si>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</si>
  <si>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</si>
  <si>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</si>
  <si>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</si>
  <si>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</si>
  <si>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</si>
  <si>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</si>
  <si>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</si>
  <si>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</si>
  <si>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</si>
  <si>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</si>
  <si>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</si>
  <si>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</si>
  <si>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</si>
  <si>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</si>
  <si>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</si>
  <si>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</si>
  <si>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</si>
  <si>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</si>
  <si>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</si>
  <si>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</si>
  <si>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</si>
  <si>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</si>
  <si>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</si>
  <si>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</si>
  <si>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</si>
  <si>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</si>
  <si>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</si>
  <si>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</si>
  <si>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</si>
  <si>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</si>
  <si>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</si>
  <si>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</si>
  <si>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</si>
  <si>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</si>
  <si>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</si>
  <si>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</si>
  <si>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</si>
  <si>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</si>
  <si>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</si>
  <si>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</si>
  <si>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</si>
  <si>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</si>
  <si>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</si>
  <si>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</si>
  <si>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</si>
  <si>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</si>
  <si>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</si>
  <si>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</si>
  <si>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</si>
  <si>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</si>
  <si>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</si>
  <si>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</si>
  <si>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</si>
  <si>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</si>
  <si>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</si>
  <si>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</si>
  <si>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</si>
  <si>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</si>
  <si>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</si>
  <si>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</si>
  <si>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</si>
  <si>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</si>
  <si>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</si>
  <si>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</si>
  <si>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</si>
  <si>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</si>
  <si>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</si>
  <si>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</si>
  <si>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</si>
  <si>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</si>
  <si>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</si>
  <si>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</si>
  <si>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</si>
  <si>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</si>
  <si>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</si>
  <si>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</si>
  <si>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</si>
  <si>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</si>
  <si>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</si>
  <si>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</si>
  <si>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</si>
  <si>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</si>
  <si>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</si>
  <si>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</si>
  <si>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</si>
  <si>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</si>
  <si>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</si>
  <si>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</si>
  <si>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</si>
  <si>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</si>
  <si>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</si>
  <si>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</si>
  <si>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</si>
  <si>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</si>
  <si>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</si>
  <si>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</si>
  <si>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</si>
  <si>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</si>
  <si>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</si>
  <si>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</si>
  <si>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</si>
  <si>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</si>
  <si>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</si>
  <si>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</si>
  <si>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</si>
  <si>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</si>
  <si>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</si>
  <si>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</si>
  <si>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</si>
  <si>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</si>
  <si>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</si>
  <si>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</si>
  <si>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</si>
  <si>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</si>
  <si>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</si>
  <si>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</si>
  <si>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</si>
  <si>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</si>
  <si>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</si>
  <si>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</si>
  <si>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</si>
  <si>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</si>
  <si>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</si>
  <si>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</si>
  <si>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</si>
  <si>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</si>
  <si>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</si>
  <si>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</si>
  <si>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</si>
  <si>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</si>
  <si>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</si>
  <si>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</si>
  <si>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</si>
  <si>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</si>
  <si>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</si>
  <si>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</si>
  <si>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</si>
  <si>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</si>
  <si>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</si>
  <si>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</si>
  <si>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</si>
  <si>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</si>
  <si>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</si>
  <si>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</si>
  <si>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</si>
  <si>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</si>
  <si>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</si>
  <si>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</si>
  <si>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</si>
  <si>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</si>
  <si>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</si>
  <si>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</si>
  <si>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</si>
  <si>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</si>
  <si>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</si>
  <si>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</si>
  <si>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</si>
  <si>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</si>
  <si>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</si>
  <si>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</si>
  <si>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</si>
  <si>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</si>
  <si>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</si>
  <si>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</si>
  <si>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</si>
  <si>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</si>
  <si>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</si>
  <si>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</si>
  <si>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</si>
  <si>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</si>
  <si>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</si>
  <si>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</si>
  <si>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</si>
  <si>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</si>
  <si>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</si>
  <si>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</si>
  <si>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</si>
  <si>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</si>
  <si>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</si>
  <si>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</si>
  <si>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</si>
  <si>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</si>
  <si>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</si>
  <si>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</si>
  <si>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</si>
  <si>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</si>
  <si>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</si>
  <si>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</si>
  <si>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</si>
  <si>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</si>
  <si>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</si>
  <si>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</si>
  <si>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</si>
  <si>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</si>
  <si>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</si>
  <si>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</si>
  <si>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</si>
  <si>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</si>
  <si>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</si>
  <si>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</si>
  <si>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</si>
  <si>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</si>
  <si>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</si>
  <si>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</si>
  <si>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</si>
  <si>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</si>
  <si>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</si>
  <si>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</si>
  <si>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</si>
  <si>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</si>
  <si>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</si>
  <si>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</si>
  <si>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</si>
  <si>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</si>
  <si>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</si>
  <si>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</si>
  <si>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</si>
  <si>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</si>
  <si>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</si>
  <si>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</si>
  <si>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</si>
  <si>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</si>
  <si>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</si>
  <si>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</si>
  <si>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</si>
  <si>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</si>
  <si>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</si>
  <si>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</si>
  <si>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</si>
  <si>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</si>
  <si>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</si>
  <si>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</si>
  <si>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</si>
  <si>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</si>
  <si>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</si>
  <si>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</si>
  <si>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</si>
  <si>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</si>
  <si>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</si>
  <si>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</si>
  <si>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</si>
  <si>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</si>
  <si>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</si>
  <si>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</si>
  <si>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</si>
  <si>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</si>
  <si>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</si>
  <si>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</si>
  <si>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</si>
  <si>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</si>
  <si>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</si>
  <si>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</si>
  <si>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</si>
  <si>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</si>
  <si>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</si>
  <si>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</si>
  <si>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</si>
  <si>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</si>
  <si>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</si>
  <si>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</si>
  <si>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</si>
  <si>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</si>
  <si>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</si>
  <si>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</si>
  <si>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</si>
  <si>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</si>
  <si>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</si>
  <si>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</si>
  <si>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</si>
  <si>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</si>
  <si>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</si>
  <si>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</si>
  <si>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</si>
  <si>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</si>
  <si>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</si>
  <si>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</si>
  <si>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</si>
  <si>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</si>
  <si>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</si>
  <si>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</si>
  <si>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</si>
  <si>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</si>
  <si>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</si>
  <si>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</si>
  <si>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</si>
  <si>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</si>
  <si>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</si>
  <si>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</si>
  <si>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</si>
  <si>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</si>
  <si>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</si>
  <si>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</si>
  <si>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</si>
  <si>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</si>
  <si>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</si>
  <si>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</si>
  <si>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</si>
  <si>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</si>
  <si>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</si>
  <si>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</si>
  <si>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</si>
  <si>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</si>
  <si>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</si>
  <si>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</si>
  <si>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</si>
  <si>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</si>
  <si>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</si>
  <si>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</si>
  <si>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</si>
  <si>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</si>
  <si>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</si>
  <si>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</si>
  <si>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</si>
  <si>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</si>
  <si>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</si>
  <si>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</si>
  <si>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</si>
  <si>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</si>
  <si>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</si>
  <si>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</si>
  <si>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</si>
  <si>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</si>
  <si>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</si>
  <si>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</si>
  <si>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</si>
  <si>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</si>
  <si>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</si>
  <si>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</si>
  <si>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</si>
  <si>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</si>
  <si>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</si>
  <si>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</si>
  <si>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</si>
  <si>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</si>
  <si>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</si>
  <si>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</si>
  <si>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</si>
  <si>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</si>
  <si>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</si>
  <si>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</si>
  <si>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</si>
  <si>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</si>
  <si>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</si>
  <si>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</si>
  <si>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</si>
  <si>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</si>
  <si>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</si>
  <si>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</si>
  <si>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</si>
  <si>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</si>
  <si>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</si>
  <si>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</si>
  <si>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</si>
  <si>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</si>
  <si>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</si>
  <si>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</si>
  <si>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</si>
  <si>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</si>
  <si>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</si>
  <si>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</si>
  <si>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</si>
  <si>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</si>
  <si>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</si>
  <si>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</si>
  <si>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</si>
  <si>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</si>
  <si>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</si>
  <si>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</si>
  <si>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</si>
  <si>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</si>
  <si>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</si>
  <si>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</si>
  <si>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</si>
  <si>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</si>
  <si>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</si>
  <si>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</si>
  <si>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</si>
  <si>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</si>
  <si>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</si>
  <si>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</si>
  <si>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</si>
  <si>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</si>
  <si>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</si>
  <si>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</si>
  <si>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</si>
  <si>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</si>
  <si>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</si>
  <si>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</si>
  <si>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</si>
  <si>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</si>
  <si>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</si>
  <si>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</si>
  <si>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</si>
  <si>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</si>
  <si>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</si>
  <si>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</si>
  <si>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</si>
  <si>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</si>
  <si>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</si>
  <si>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</si>
  <si>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</si>
  <si>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</si>
  <si>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</si>
  <si>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</si>
  <si>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</si>
  <si>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</si>
  <si>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</si>
  <si>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</si>
  <si>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</si>
  <si>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</si>
  <si>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</si>
  <si>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</si>
  <si>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</si>
  <si>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</si>
  <si>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</si>
  <si>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</si>
  <si>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</si>
  <si>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</si>
  <si>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</si>
  <si>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</si>
  <si>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</si>
  <si>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</si>
  <si>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</si>
  <si>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</si>
  <si>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</si>
  <si>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</si>
  <si>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</si>
  <si>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</si>
  <si>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</si>
  <si>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</si>
  <si>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</si>
  <si>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</si>
  <si>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</si>
  <si>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</si>
  <si>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</si>
  <si>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</si>
  <si>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</si>
  <si>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</si>
  <si>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</si>
  <si>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</si>
  <si>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</si>
  <si>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</si>
  <si>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</si>
  <si>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</si>
  <si>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</si>
  <si>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</si>
  <si>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</si>
  <si>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</si>
  <si>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</si>
  <si>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</si>
  <si>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</si>
  <si>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</si>
  <si>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</si>
  <si>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</si>
  <si>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</si>
  <si>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</si>
  <si>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</si>
  <si>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</si>
  <si>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</si>
  <si>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</si>
  <si>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</si>
  <si>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</si>
  <si>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</si>
  <si>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</si>
  <si>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</si>
  <si>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</si>
  <si>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</si>
  <si>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</si>
  <si>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</si>
  <si>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</si>
  <si>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</si>
  <si>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</si>
  <si>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</si>
  <si>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</si>
  <si>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</si>
  <si>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</si>
  <si>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</si>
  <si>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</si>
  <si>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</si>
  <si>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</si>
  <si>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</si>
  <si>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</si>
  <si>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</si>
  <si>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</si>
  <si>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</si>
  <si>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</si>
  <si>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</si>
  <si>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</si>
  <si>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</si>
  <si>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</si>
  <si>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</si>
  <si>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</si>
  <si>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</si>
  <si>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</si>
  <si>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</si>
  <si>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</si>
  <si>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</si>
  <si>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</si>
  <si>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</si>
  <si>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</si>
  <si>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</si>
  <si>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</si>
  <si>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</si>
  <si>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</si>
  <si>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</si>
  <si>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</si>
  <si>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</si>
  <si>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</si>
  <si>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</si>
  <si>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</si>
  <si>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</si>
  <si>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</si>
  <si>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</si>
  <si>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</si>
  <si>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</si>
  <si>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</si>
  <si>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</si>
  <si>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</si>
  <si>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</si>
  <si>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</si>
  <si>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</si>
  <si>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</si>
  <si>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</si>
  <si>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</si>
  <si>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</si>
  <si>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</si>
  <si>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</si>
  <si>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</si>
  <si>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</si>
  <si>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</si>
  <si>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</si>
  <si>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</si>
  <si>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</si>
  <si>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</si>
  <si>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</si>
  <si>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</si>
  <si>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</si>
  <si>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</si>
  <si>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</si>
  <si>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</si>
  <si>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</si>
  <si>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</si>
  <si>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</si>
  <si>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</si>
  <si>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</si>
  <si>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</si>
  <si>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</si>
  <si>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</si>
  <si>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</si>
  <si>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</si>
  <si>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</si>
  <si>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</si>
  <si>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</si>
  <si>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</si>
  <si>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</si>
  <si>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</si>
  <si>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</si>
  <si>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</si>
  <si>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</si>
  <si>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</si>
  <si>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</si>
  <si>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</si>
  <si>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</si>
  <si>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</si>
  <si>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</si>
  <si>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</si>
  <si>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</si>
  <si>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</si>
  <si>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</si>
  <si>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</si>
  <si>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</si>
  <si>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</si>
  <si>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</si>
  <si>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</si>
  <si>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</si>
  <si>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</si>
  <si>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</si>
  <si>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</si>
  <si>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</si>
  <si>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</si>
  <si>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</si>
  <si>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</si>
  <si>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</si>
  <si>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</si>
  <si>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</si>
  <si>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</si>
  <si>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</si>
  <si>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</si>
  <si>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</si>
  <si>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</si>
  <si>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</si>
  <si>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</si>
  <si>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</si>
  <si>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</si>
  <si>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</si>
  <si>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</si>
  <si>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</si>
  <si>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</si>
  <si>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</si>
  <si>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</si>
  <si>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</si>
  <si>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</si>
  <si>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</si>
  <si>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</si>
  <si>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</si>
  <si>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</si>
  <si>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</si>
  <si>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</si>
  <si>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</si>
  <si>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</si>
  <si>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</si>
  <si>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</si>
  <si>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</si>
  <si>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</si>
  <si>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</si>
  <si>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</si>
  <si>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</si>
  <si>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</si>
  <si>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</si>
  <si>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</si>
  <si>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</si>
  <si>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</si>
  <si>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</si>
  <si>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</si>
  <si>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</si>
  <si>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</si>
  <si>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</si>
  <si>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</si>
  <si>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</si>
  <si>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</si>
  <si>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</si>
  <si>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</si>
  <si>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</si>
  <si>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</si>
  <si>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</si>
  <si>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</si>
  <si>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</si>
  <si>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</si>
  <si>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</si>
  <si>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</si>
  <si>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</si>
  <si>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</si>
  <si>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</si>
  <si>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</si>
  <si>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</si>
  <si>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</si>
  <si>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</si>
  <si>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</si>
  <si>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</si>
  <si>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</si>
  <si>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</si>
  <si>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</si>
  <si>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</si>
  <si>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</si>
  <si>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</si>
  <si>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</si>
  <si>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</si>
  <si>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</si>
  <si>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</si>
  <si>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</si>
  <si>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</si>
  <si>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</si>
  <si>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</si>
  <si>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</si>
  <si>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</si>
  <si>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</si>
  <si>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</si>
  <si>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</si>
  <si>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</si>
  <si>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</si>
  <si>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</si>
  <si>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</si>
  <si>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</si>
  <si>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</si>
  <si>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</si>
  <si>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</si>
  <si>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</si>
  <si>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</si>
  <si>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</si>
  <si>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</si>
  <si>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</si>
  <si>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</si>
  <si>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</si>
  <si>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</si>
  <si>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</si>
  <si>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</si>
  <si>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</si>
  <si>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</si>
  <si>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</si>
  <si>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</si>
  <si>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</si>
  <si>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</si>
  <si>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</si>
  <si>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</si>
  <si>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</si>
  <si>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</si>
  <si>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</si>
  <si>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</si>
  <si>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</si>
  <si>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</si>
  <si>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</si>
  <si>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</si>
  <si>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</si>
  <si>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</si>
  <si>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</si>
  <si>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</si>
  <si>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</si>
  <si>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</si>
  <si>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</si>
  <si>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</si>
  <si>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</si>
  <si>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</si>
  <si>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</si>
  <si>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</si>
  <si>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</si>
  <si>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</si>
  <si>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</si>
  <si>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</si>
  <si>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</si>
  <si>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</si>
  <si>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</si>
  <si>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</si>
  <si>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</si>
  <si>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</si>
  <si>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</si>
  <si>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</si>
  <si>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</si>
  <si>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</si>
  <si>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</si>
  <si>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</si>
  <si>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</si>
  <si>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</si>
  <si>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</si>
  <si>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</si>
  <si>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</si>
  <si>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</si>
  <si>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</si>
  <si>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</si>
  <si>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</si>
  <si>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</si>
  <si>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</si>
  <si>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</si>
  <si>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</si>
  <si>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</si>
  <si>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</si>
  <si>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</si>
  <si>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</si>
  <si>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</si>
  <si>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</si>
  <si>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</si>
  <si>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</si>
  <si>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</si>
  <si>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</si>
  <si>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</si>
  <si>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</si>
  <si>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</si>
  <si>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</si>
  <si>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</si>
  <si>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</si>
  <si>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</si>
  <si>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</si>
  <si>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</si>
  <si>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</si>
  <si>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</si>
  <si>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</si>
  <si>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</si>
  <si>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</si>
  <si>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</si>
  <si>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</si>
  <si>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</si>
  <si>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</si>
  <si>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</si>
  <si>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</si>
  <si>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</si>
  <si>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</si>
  <si>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</si>
  <si>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</si>
  <si>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</si>
  <si>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</si>
  <si>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</si>
  <si>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</si>
  <si>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</si>
  <si>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</si>
  <si>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</si>
  <si>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</si>
  <si>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</si>
  <si>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</si>
  <si>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</si>
  <si>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</si>
  <si>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</si>
  <si>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</si>
  <si>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</si>
  <si>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</si>
  <si>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</si>
  <si>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</si>
  <si>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</si>
  <si>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</si>
  <si>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</si>
  <si>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</si>
  <si>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</si>
  <si>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</si>
  <si>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</si>
  <si>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</si>
  <si>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</si>
  <si>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</si>
  <si>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</si>
  <si>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</si>
  <si>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</si>
  <si>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</si>
  <si>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</si>
  <si>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</si>
  <si>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</si>
  <si>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</si>
  <si>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</si>
  <si>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</si>
  <si>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</si>
  <si>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</si>
  <si>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</si>
  <si>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</si>
  <si>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</si>
  <si>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</si>
  <si>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</si>
  <si>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</si>
  <si>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</si>
  <si>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</si>
  <si>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</si>
  <si>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</si>
  <si>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</si>
  <si>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</si>
  <si>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</si>
  <si>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</si>
  <si>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</si>
  <si>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</si>
  <si>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</si>
  <si>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</si>
  <si>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</si>
  <si>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</si>
  <si>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</si>
  <si>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</si>
  <si>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</si>
  <si>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</si>
  <si>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</si>
  <si>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</si>
  <si>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</si>
  <si>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</si>
  <si>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</si>
  <si>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</si>
  <si>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</si>
  <si>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</si>
  <si>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</si>
  <si>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</si>
  <si>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</si>
  <si>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</si>
  <si>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</si>
  <si>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</si>
  <si>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</si>
  <si>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</si>
  <si>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</si>
  <si>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</si>
  <si>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</si>
  <si>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</si>
  <si>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</si>
  <si>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</si>
  <si>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</si>
  <si>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</si>
  <si>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</si>
  <si>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</si>
  <si>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</si>
  <si>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</si>
  <si>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</si>
  <si>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</si>
  <si>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</si>
  <si>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</si>
  <si>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</si>
  <si>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</si>
  <si>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</si>
  <si>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</si>
  <si>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</si>
  <si>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</si>
  <si>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</si>
  <si>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</si>
  <si>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</si>
  <si>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</si>
  <si>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</si>
  <si>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</si>
  <si>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</si>
  <si>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</si>
  <si>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</si>
  <si>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</si>
  <si>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</si>
  <si>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</si>
  <si>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</si>
  <si>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</si>
  <si>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</si>
  <si>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</si>
  <si>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</si>
  <si>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</si>
  <si>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</si>
  <si>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</si>
  <si>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</si>
  <si>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</si>
  <si>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</si>
  <si>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</si>
  <si>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</si>
  <si>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</si>
  <si>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</si>
  <si>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</si>
  <si>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</si>
  <si>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</si>
  <si>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</si>
  <si>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</si>
  <si>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</si>
  <si>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</si>
  <si>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</si>
  <si>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</si>
  <si>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</si>
  <si>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</si>
  <si>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</si>
  <si>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</si>
  <si>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</si>
  <si>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</si>
  <si>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</si>
  <si>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</si>
  <si>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</si>
  <si>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</si>
  <si>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</si>
  <si>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</si>
  <si>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</si>
  <si>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</si>
  <si>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</si>
  <si>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</si>
  <si>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</si>
  <si>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</si>
  <si>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</si>
  <si>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</si>
  <si>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</si>
  <si>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</si>
  <si>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</si>
  <si>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</si>
  <si>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</si>
  <si>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</si>
  <si>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</si>
  <si>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</si>
  <si>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</si>
  <si>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</si>
  <si>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</si>
  <si>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</si>
  <si>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</si>
  <si>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</si>
  <si>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</si>
  <si>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</si>
  <si>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</si>
  <si>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</si>
  <si>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</si>
  <si>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</si>
  <si>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</si>
  <si>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</si>
  <si>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</si>
  <si>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</si>
  <si>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</si>
  <si>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</si>
  <si>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</si>
  <si>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</si>
  <si>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</si>
  <si>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</si>
  <si>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</si>
  <si>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</si>
  <si>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</si>
  <si>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</si>
  <si>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</si>
  <si>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</si>
  <si>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</si>
  <si>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</si>
  <si>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</si>
  <si>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</si>
  <si>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</si>
  <si>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</si>
  <si>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</si>
  <si>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</si>
  <si>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</si>
  <si>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</si>
  <si>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</si>
  <si>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</si>
  <si>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</si>
  <si>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</si>
  <si>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</si>
  <si>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</si>
  <si>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</si>
  <si>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</si>
  <si>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</si>
  <si>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</si>
  <si>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</si>
  <si>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</si>
  <si>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</si>
  <si>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</si>
  <si>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</si>
  <si>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</si>
  <si>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</si>
  <si>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</si>
  <si>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</si>
  <si>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</si>
  <si>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</si>
  <si>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</si>
  <si>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</si>
  <si>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</si>
  <si>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</si>
  <si>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</si>
  <si>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</si>
  <si>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</si>
  <si>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</si>
  <si>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</si>
  <si>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</si>
  <si>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</si>
  <si>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</si>
  <si>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</si>
  <si>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</si>
  <si>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</si>
  <si>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</si>
  <si>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</si>
  <si>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</si>
  <si>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</si>
  <si>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</si>
  <si>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</si>
  <si>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</si>
  <si>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</si>
  <si>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</si>
  <si>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</si>
  <si>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</si>
  <si>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</si>
  <si>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</si>
  <si>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</si>
  <si>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</si>
  <si>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</si>
  <si>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</si>
  <si>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</si>
  <si>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</si>
  <si>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</si>
  <si>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</si>
  <si>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</si>
  <si>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</si>
  <si>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</si>
  <si>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</si>
  <si>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</si>
  <si>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</si>
  <si>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</si>
  <si>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</si>
  <si>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</si>
  <si>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</si>
  <si>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</si>
  <si>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</si>
  <si>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</si>
  <si>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</si>
  <si>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</si>
  <si>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</si>
  <si>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</si>
  <si>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</si>
  <si>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</si>
  <si>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</si>
  <si>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</si>
  <si>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</si>
  <si>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</si>
  <si>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</si>
  <si>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</si>
  <si>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</si>
  <si>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</si>
  <si>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</si>
  <si>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</si>
  <si>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</si>
  <si>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</si>
  <si>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</si>
  <si>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</si>
  <si>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</si>
  <si>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</si>
  <si>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</si>
  <si>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</si>
  <si>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</si>
  <si>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</si>
  <si>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</si>
  <si>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</si>
  <si>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</si>
  <si>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</si>
  <si>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</si>
  <si>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</si>
  <si>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</si>
  <si>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</si>
  <si>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</si>
  <si>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</si>
  <si>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</si>
  <si>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</si>
  <si>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</si>
  <si>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</si>
  <si>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</si>
  <si>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</si>
  <si>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</si>
  <si>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</si>
  <si>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</si>
  <si>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</si>
  <si>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</si>
  <si>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</si>
  <si>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</si>
  <si>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</si>
  <si>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</si>
  <si>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</si>
  <si>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</si>
  <si>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</si>
  <si>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</si>
  <si>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</si>
  <si>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</si>
  <si>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</si>
  <si>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</si>
  <si>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</si>
  <si>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</si>
  <si>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</si>
  <si>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</si>
  <si>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</si>
  <si>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</si>
  <si>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</si>
  <si>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</si>
  <si>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</si>
  <si>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</si>
  <si>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</si>
  <si>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</si>
  <si>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</si>
  <si>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</si>
  <si>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</si>
  <si>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</si>
  <si>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</si>
  <si>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</si>
  <si>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</si>
  <si>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</si>
  <si>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</si>
  <si>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</si>
  <si>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</si>
  <si>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</si>
  <si>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</si>
  <si>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</si>
  <si>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</si>
  <si>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</si>
  <si>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</si>
  <si>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</si>
  <si>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</si>
  <si>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</si>
  <si>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</si>
  <si>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</si>
  <si>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</si>
  <si>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</si>
  <si>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</si>
  <si>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</si>
  <si>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</si>
  <si>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</si>
  <si>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</si>
  <si>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</si>
  <si>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</si>
  <si>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</si>
  <si>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</si>
  <si>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</si>
  <si>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</si>
  <si>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</si>
  <si>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</si>
  <si>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</si>
  <si>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</si>
  <si>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</si>
  <si>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</si>
  <si>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</si>
  <si>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</si>
  <si>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</si>
  <si>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</si>
  <si>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</si>
  <si>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</si>
  <si>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</si>
  <si>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</si>
  <si>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</si>
  <si>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</si>
  <si>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</si>
  <si>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</si>
  <si>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</si>
  <si>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</si>
  <si>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</si>
  <si>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</si>
  <si>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</si>
  <si>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</si>
  <si>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</si>
  <si>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</si>
  <si>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</si>
  <si>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</si>
  <si>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</si>
  <si>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</si>
  <si>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</si>
  <si>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</si>
  <si>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</si>
  <si>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</si>
  <si>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</si>
  <si>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</si>
  <si>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</si>
  <si>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</si>
  <si>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</si>
  <si>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</si>
  <si>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</si>
  <si>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</si>
  <si>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</si>
  <si>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</si>
  <si>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</si>
  <si>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</si>
  <si>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</si>
  <si>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</si>
  <si>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</si>
  <si>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</si>
  <si>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</si>
  <si>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</si>
  <si>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</si>
  <si>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</si>
  <si>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</si>
  <si>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</si>
  <si>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</si>
  <si>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</si>
  <si>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</si>
  <si>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</si>
  <si>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</si>
  <si>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</si>
  <si>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</si>
  <si>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</si>
  <si>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</si>
  <si>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</si>
  <si>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</si>
  <si>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</si>
  <si>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</si>
  <si>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</si>
  <si>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</si>
  <si>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</si>
  <si>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</si>
  <si>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</si>
  <si>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</si>
  <si>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</si>
  <si>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</si>
  <si>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</si>
  <si>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</si>
  <si>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</si>
  <si>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</si>
  <si>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</si>
  <si>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</si>
  <si>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</si>
  <si>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</si>
  <si>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</si>
  <si>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</si>
  <si>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</si>
  <si>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</si>
  <si>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</si>
  <si>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</si>
  <si>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</si>
  <si>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</si>
  <si>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</si>
  <si>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</si>
  <si>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</si>
  <si>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</si>
  <si>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</si>
  <si>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</si>
  <si>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</si>
  <si>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</si>
  <si>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</si>
  <si>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</si>
  <si>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</si>
  <si>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</si>
  <si>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</si>
  <si>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</si>
  <si>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</si>
  <si>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</si>
  <si>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</si>
  <si>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</si>
  <si>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</si>
  <si>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</si>
  <si>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</si>
  <si>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</si>
  <si>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</si>
  <si>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</si>
  <si>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</si>
  <si>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</si>
  <si>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</si>
  <si>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</si>
  <si>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</si>
  <si>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</si>
  <si>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</si>
  <si>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</si>
  <si>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</si>
  <si>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</si>
  <si>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</si>
  <si>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</si>
  <si>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</si>
  <si>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</si>
  <si>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</si>
  <si>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</si>
  <si>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</si>
  <si>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</si>
  <si>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</si>
  <si>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</si>
  <si>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</si>
  <si>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</si>
  <si>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</si>
  <si>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</si>
  <si>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</si>
  <si>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</si>
  <si>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</si>
  <si>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</si>
  <si>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</si>
  <si>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</si>
  <si>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</si>
  <si>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</si>
  <si>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</si>
  <si>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</si>
  <si>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</si>
  <si>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</si>
  <si>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</si>
  <si>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</si>
  <si>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</si>
  <si>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</si>
  <si>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</si>
  <si>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</si>
  <si>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</si>
  <si>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</si>
  <si>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</si>
  <si>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</si>
  <si>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</si>
  <si>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</si>
  <si>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</si>
  <si>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</si>
  <si>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</si>
  <si>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</si>
  <si>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</si>
  <si>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</si>
  <si>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</si>
  <si>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</si>
  <si>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</si>
  <si>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</si>
  <si>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</si>
  <si>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</si>
  <si>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</si>
  <si>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</si>
  <si>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</si>
  <si>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</si>
  <si>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</si>
  <si>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</si>
  <si>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</si>
  <si>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</si>
  <si>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</si>
  <si>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</si>
  <si>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</si>
  <si>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</si>
  <si>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</si>
  <si>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</si>
  <si>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</si>
  <si>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</si>
  <si>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</si>
  <si>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</si>
  <si>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</si>
  <si>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</si>
  <si>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</si>
  <si>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</si>
  <si>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</si>
  <si>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</si>
  <si>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</si>
  <si>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</si>
  <si>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</si>
  <si>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</si>
  <si>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</si>
  <si>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</si>
  <si>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</si>
  <si>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</si>
  <si>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</si>
  <si>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</si>
  <si>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</si>
  <si>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</si>
  <si>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</si>
  <si>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</si>
  <si>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</si>
  <si>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</si>
  <si>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</si>
  <si>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</si>
  <si>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</si>
  <si>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</si>
  <si>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</si>
  <si>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</si>
  <si>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</si>
  <si>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</si>
  <si>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</si>
  <si>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</si>
  <si>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</si>
  <si>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</si>
  <si>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</si>
  <si>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</si>
  <si>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</si>
  <si>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</si>
  <si>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</si>
  <si>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</si>
  <si>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</si>
  <si>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</si>
  <si>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</si>
  <si>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</si>
  <si>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</si>
  <si>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</si>
  <si>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</si>
  <si>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</si>
  <si>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</si>
  <si>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</si>
  <si>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</si>
  <si>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</si>
  <si>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</si>
  <si>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</si>
  <si>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</si>
  <si>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</si>
  <si>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</si>
  <si>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</si>
  <si>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</si>
  <si>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</si>
  <si>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</si>
  <si>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</si>
  <si>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</si>
  <si>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</si>
  <si>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</si>
  <si>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</si>
  <si>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</si>
  <si>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</si>
  <si>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</si>
  <si>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</si>
  <si>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</si>
  <si>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</si>
  <si>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</si>
  <si>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</si>
  <si>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</si>
  <si>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</si>
  <si>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</si>
  <si>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</si>
  <si>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</si>
  <si>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</si>
  <si>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</si>
  <si>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</si>
  <si>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</si>
  <si>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</si>
  <si>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</si>
  <si>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</si>
  <si>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</si>
  <si>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</si>
  <si>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</si>
  <si>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</si>
  <si>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</si>
  <si>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</si>
  <si>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</si>
  <si>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</si>
  <si>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</si>
  <si>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</si>
  <si>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</si>
  <si>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</si>
  <si>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</si>
  <si>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</si>
  <si>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</si>
  <si>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</si>
  <si>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</si>
  <si>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</si>
  <si>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</si>
  <si>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</si>
  <si>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</si>
  <si>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</si>
  <si>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</si>
  <si>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</si>
  <si>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</si>
  <si>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</si>
  <si>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</si>
  <si>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</si>
  <si>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</si>
  <si>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</si>
  <si>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</si>
  <si>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</si>
  <si>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</si>
  <si>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</si>
  <si>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</si>
  <si>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</si>
  <si>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</si>
  <si>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</si>
  <si>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</si>
  <si>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</si>
  <si>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</si>
  <si>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</si>
  <si>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</si>
  <si>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</si>
  <si>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</si>
  <si>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</si>
  <si>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</si>
  <si>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</si>
  <si>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</si>
  <si>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</si>
  <si>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</si>
  <si>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</si>
  <si>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</si>
  <si>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</si>
  <si>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</si>
  <si>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</si>
  <si>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</si>
  <si>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</si>
  <si>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</si>
  <si>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</si>
  <si>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</si>
  <si>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</si>
  <si>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</si>
  <si>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</si>
  <si>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</si>
  <si>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</si>
  <si>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</si>
  <si>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</si>
  <si>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</si>
  <si>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</si>
  <si>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</si>
  <si>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</si>
  <si>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</si>
  <si>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</si>
  <si>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</si>
  <si>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</si>
  <si>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</si>
  <si>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</si>
  <si>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</si>
  <si>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</si>
  <si>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</si>
  <si>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</si>
  <si>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</si>
  <si>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</si>
  <si>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</si>
  <si>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</si>
  <si>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</si>
  <si>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</si>
  <si>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</si>
  <si>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</si>
  <si>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</si>
  <si>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</si>
  <si>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</si>
  <si>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</si>
  <si>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</si>
  <si>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</si>
  <si>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</si>
  <si>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</si>
  <si>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</si>
  <si>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</si>
  <si>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</si>
  <si>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</si>
  <si>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</si>
  <si>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</si>
  <si>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</si>
  <si>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</si>
  <si>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</si>
  <si>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</si>
  <si>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</si>
  <si>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</si>
  <si>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</si>
  <si>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</si>
  <si>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</si>
  <si>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</si>
  <si>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</si>
  <si>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</si>
  <si>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</si>
  <si>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</si>
  <si>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</si>
  <si>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</si>
  <si>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</si>
  <si>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</si>
  <si>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</si>
  <si>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</si>
  <si>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</si>
  <si>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</si>
  <si>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</si>
  <si>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</si>
  <si>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</si>
  <si>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</si>
  <si>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</si>
  <si>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</si>
  <si>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</si>
  <si>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</si>
  <si>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</si>
  <si>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</si>
  <si>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</si>
  <si>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</si>
  <si>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</si>
  <si>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</si>
  <si>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</si>
  <si>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</si>
  <si>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</si>
  <si>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</si>
  <si>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</si>
  <si>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</si>
  <si>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</si>
  <si>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</si>
  <si>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</si>
  <si>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</si>
  <si>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</si>
  <si>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</si>
  <si>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</si>
  <si>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</si>
  <si>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</si>
  <si>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</si>
  <si>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</si>
  <si>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</si>
  <si>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</si>
  <si>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</si>
  <si>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</si>
  <si>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</si>
  <si>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</si>
  <si>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</si>
  <si>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</si>
  <si>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</si>
  <si>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</si>
  <si>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</si>
  <si>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</si>
  <si>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</si>
  <si>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</si>
  <si>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</si>
  <si>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</si>
  <si>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</si>
  <si>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</si>
  <si>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</si>
  <si>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</si>
  <si>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</si>
  <si>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</si>
  <si>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</si>
  <si>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</si>
  <si>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</si>
  <si>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</si>
  <si>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</si>
  <si>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</si>
  <si>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</si>
  <si>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</si>
  <si>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</si>
  <si>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</si>
  <si>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</si>
  <si>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</si>
  <si>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</si>
  <si>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</si>
  <si>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</si>
  <si>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</si>
  <si>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</si>
  <si>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</si>
  <si>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</si>
  <si>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</si>
  <si>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</si>
  <si>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</si>
  <si>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</si>
  <si>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</si>
  <si>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</si>
  <si>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</si>
  <si>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</si>
  <si>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</si>
  <si>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</si>
  <si>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</si>
  <si>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</si>
  <si>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</si>
  <si>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</si>
  <si>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</si>
  <si>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</si>
  <si>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</si>
  <si>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</si>
  <si>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</si>
  <si>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</si>
  <si>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</si>
  <si>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</si>
  <si>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</si>
  <si>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</si>
  <si>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</si>
  <si>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</si>
  <si>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</si>
  <si>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</si>
  <si>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</si>
  <si>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</si>
  <si>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</si>
  <si>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</si>
  <si>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</si>
  <si>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</si>
  <si>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</si>
  <si>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</si>
  <si>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</si>
  <si>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</si>
  <si>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</si>
  <si>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</si>
  <si>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</si>
  <si>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</si>
  <si>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</si>
  <si>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</si>
  <si>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</si>
  <si>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</si>
  <si>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</si>
  <si>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</si>
  <si>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</si>
  <si>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</si>
  <si>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</si>
  <si>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</si>
  <si>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</si>
  <si>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</si>
  <si>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</si>
  <si>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</si>
  <si>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</si>
  <si>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</si>
  <si>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</si>
  <si>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</si>
  <si>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</si>
  <si>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</si>
  <si>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</si>
  <si>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</si>
  <si>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</si>
  <si>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</si>
  <si>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</si>
  <si>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</si>
  <si>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</si>
  <si>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</si>
  <si>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</si>
  <si>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</si>
  <si>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</si>
  <si>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</si>
  <si>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</si>
  <si>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</si>
  <si>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</si>
  <si>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</si>
  <si>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</si>
  <si>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</si>
  <si>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</si>
  <si>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</si>
  <si>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</si>
  <si>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</si>
  <si>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</si>
  <si>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</si>
  <si>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</si>
  <si>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</si>
  <si>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</si>
  <si>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</si>
  <si>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</si>
  <si>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</si>
  <si>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</si>
  <si>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</si>
  <si>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</si>
  <si>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</si>
  <si>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</si>
  <si>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</si>
  <si>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</si>
  <si>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</si>
  <si>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</si>
  <si>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</si>
  <si>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</si>
  <si>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</si>
  <si>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</si>
  <si>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</si>
  <si>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</si>
  <si>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</si>
  <si>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</si>
  <si>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</si>
  <si>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</si>
  <si>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</si>
  <si>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</si>
  <si>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</si>
  <si>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</si>
  <si>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</si>
  <si>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</si>
  <si>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</si>
  <si>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</si>
  <si>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</si>
  <si>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</si>
  <si>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</si>
  <si>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</si>
  <si>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</si>
  <si>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</si>
  <si>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</si>
  <si>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</si>
  <si>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</si>
  <si>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</si>
  <si>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</si>
  <si>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</si>
  <si>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</si>
  <si>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</si>
  <si>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</si>
  <si>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</si>
  <si>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</si>
  <si>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</si>
  <si>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</si>
  <si>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</si>
  <si>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</si>
  <si>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</si>
  <si>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</si>
  <si>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</si>
  <si>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</si>
  <si>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</si>
  <si>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</si>
  <si>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</si>
  <si>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</si>
  <si>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</si>
  <si>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</si>
  <si>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</si>
  <si>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</si>
  <si>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</si>
  <si>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</si>
  <si>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</si>
  <si>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</si>
  <si>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</si>
  <si>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</si>
  <si>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</si>
  <si>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</si>
  <si>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</si>
  <si>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</si>
  <si>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</si>
  <si>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</si>
  <si>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</si>
  <si>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</si>
  <si>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</si>
  <si>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</si>
  <si>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</si>
  <si>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</si>
  <si>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</si>
  <si>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</si>
  <si>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</si>
  <si>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</si>
  <si>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</si>
  <si>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</si>
  <si>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</si>
  <si>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</si>
  <si>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</si>
  <si>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</si>
  <si>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</si>
  <si>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</si>
  <si>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</si>
  <si>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</si>
  <si>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</si>
  <si>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</si>
  <si>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</si>
  <si>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</si>
  <si>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</si>
  <si>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</si>
  <si>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</si>
  <si>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</si>
  <si>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</si>
  <si>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</si>
  <si>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</si>
  <si>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</si>
  <si>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</si>
  <si>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</si>
  <si>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</si>
  <si>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</si>
  <si>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</si>
  <si>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</si>
  <si>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</si>
  <si>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</si>
  <si>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</si>
  <si>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</si>
  <si>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</si>
  <si>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</si>
  <si>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</si>
  <si>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</si>
  <si>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</si>
  <si>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</si>
  <si>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</si>
  <si>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</si>
  <si>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</si>
  <si>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</si>
  <si>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</si>
  <si>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</si>
  <si>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</si>
  <si>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</si>
  <si>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</si>
  <si>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</si>
  <si>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</si>
  <si>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</si>
  <si>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</si>
  <si>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</si>
  <si>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</si>
  <si>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</si>
  <si>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</si>
  <si>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</si>
  <si>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</si>
  <si>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</si>
  <si>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</si>
  <si>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</si>
  <si>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</si>
  <si>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</si>
  <si>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</si>
  <si>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</si>
  <si>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</si>
  <si>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</si>
  <si>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</si>
  <si>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</si>
  <si>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</si>
  <si>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</si>
  <si>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</si>
  <si>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</si>
  <si>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</si>
  <si>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</si>
  <si>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</si>
  <si>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</si>
  <si>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</si>
  <si>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</si>
  <si>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</si>
  <si>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</si>
  <si>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</si>
  <si>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</si>
  <si>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</si>
  <si>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</si>
  <si>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</si>
  <si>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</si>
  <si>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</si>
  <si>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</si>
  <si>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</si>
  <si>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</si>
  <si>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</si>
  <si>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</si>
  <si>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</si>
  <si>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</si>
  <si>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</si>
  <si>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</si>
  <si>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</si>
  <si>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</si>
  <si>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</si>
  <si>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</si>
  <si>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</si>
  <si>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</si>
  <si>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</si>
  <si>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</si>
  <si>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</si>
  <si>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</si>
  <si>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</si>
  <si>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</si>
  <si>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</si>
  <si>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</si>
  <si>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</si>
  <si>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</si>
  <si>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</si>
  <si>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</si>
  <si>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</si>
  <si>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</si>
  <si>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</si>
  <si>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</si>
  <si>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</si>
  <si>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</si>
  <si>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</si>
  <si>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</si>
  <si>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</si>
  <si>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</si>
  <si>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</si>
  <si>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</si>
  <si>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</si>
  <si>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</si>
  <si>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</si>
  <si>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</si>
  <si>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</si>
  <si>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</si>
  <si>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</si>
  <si>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</si>
  <si>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</si>
  <si>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</si>
  <si>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</si>
  <si>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</si>
  <si>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</si>
  <si>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</si>
  <si>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</si>
  <si>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</si>
  <si>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</si>
  <si>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</si>
  <si>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</si>
  <si>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</si>
  <si>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</si>
  <si>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</si>
  <si>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</si>
  <si>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</si>
  <si>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</si>
  <si>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</si>
  <si>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</si>
  <si>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</si>
  <si>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</si>
  <si>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</si>
  <si>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</si>
  <si>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</si>
  <si>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</si>
  <si>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</si>
  <si>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</si>
  <si>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</si>
  <si>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</si>
  <si>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</si>
  <si>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</si>
  <si>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</si>
  <si>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</si>
  <si>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</si>
  <si>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</si>
  <si>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</si>
  <si>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</si>
  <si>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</si>
  <si>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</si>
  <si>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</si>
  <si>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</si>
  <si>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</si>
  <si>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</si>
  <si>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</si>
  <si>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</si>
  <si>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</si>
  <si>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</si>
  <si>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</si>
  <si>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</si>
  <si>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</si>
  <si>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</si>
  <si>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</si>
  <si>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</si>
  <si>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</si>
  <si>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</si>
  <si>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</si>
  <si>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</si>
  <si>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</si>
  <si>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</si>
  <si>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</si>
  <si>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</si>
  <si>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</si>
  <si>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</si>
  <si>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</si>
  <si>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</si>
  <si>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</si>
  <si>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</si>
  <si>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</si>
  <si>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</si>
  <si>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</si>
  <si>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</si>
  <si>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</si>
  <si>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</si>
  <si>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</si>
  <si>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</si>
  <si>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</si>
  <si>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</si>
  <si>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</si>
  <si>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</si>
  <si>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</si>
  <si>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</si>
  <si>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</si>
  <si>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</si>
  <si>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</si>
  <si>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</si>
  <si>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</si>
  <si>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</si>
  <si>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</si>
  <si>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</si>
  <si>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</si>
  <si>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</si>
  <si>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</si>
  <si>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</si>
  <si>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</si>
  <si>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</si>
  <si>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</si>
  <si>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</si>
  <si>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</si>
  <si>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</si>
  <si>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</si>
  <si>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</si>
  <si>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</si>
  <si>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</si>
  <si>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</si>
  <si>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</si>
  <si>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</si>
  <si>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</si>
  <si>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</si>
  <si>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</si>
  <si>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</si>
  <si>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</si>
  <si>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</si>
  <si>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</si>
  <si>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</si>
  <si>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</si>
  <si>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</si>
  <si>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</si>
  <si>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</si>
  <si>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</si>
  <si>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</si>
  <si>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</si>
  <si>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</si>
  <si>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</si>
  <si>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</si>
  <si>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</si>
  <si>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</si>
  <si>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</si>
  <si>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</si>
  <si>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</si>
  <si>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</si>
  <si>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</si>
  <si>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</si>
  <si>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</si>
  <si>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</si>
  <si>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</si>
  <si>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</si>
  <si>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</si>
  <si>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</si>
  <si>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</si>
  <si>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</si>
  <si>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</si>
  <si>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</si>
  <si>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</si>
  <si>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</si>
  <si>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</si>
  <si>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</si>
  <si>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</si>
  <si>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</si>
  <si>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</si>
  <si>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</si>
  <si>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</si>
  <si>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</si>
  <si>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</si>
  <si>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</si>
  <si>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</si>
  <si>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</si>
  <si>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</si>
  <si>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</si>
  <si>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</si>
  <si>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</si>
  <si>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</si>
  <si>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</si>
  <si>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</si>
  <si>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</si>
  <si>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</si>
  <si>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</si>
  <si>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</si>
  <si>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</si>
  <si>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</si>
  <si>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</si>
  <si>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</si>
  <si>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</si>
  <si>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</si>
  <si>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</si>
  <si>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</si>
  <si>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</si>
  <si>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</si>
  <si>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</si>
  <si>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</si>
  <si>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</si>
  <si>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</si>
  <si>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</si>
  <si>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</si>
  <si>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</si>
  <si>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</si>
  <si>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</si>
  <si>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</si>
  <si>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</si>
  <si>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</si>
  <si>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</si>
  <si>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</si>
  <si>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</si>
  <si>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</si>
  <si>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</si>
  <si>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</si>
  <si>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</si>
  <si>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</si>
  <si>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</si>
  <si>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</si>
  <si>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</si>
  <si>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</si>
  <si>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</si>
  <si>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</si>
  <si>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</si>
  <si>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</si>
  <si>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</si>
  <si>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</si>
  <si>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</si>
  <si>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</si>
  <si>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</si>
  <si>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</si>
  <si>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</si>
  <si>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</si>
  <si>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</si>
  <si>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</si>
  <si>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</si>
  <si>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</si>
  <si>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</si>
  <si>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</si>
  <si>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</si>
  <si>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</si>
  <si>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</si>
  <si>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</si>
  <si>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</si>
  <si>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</si>
  <si>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</si>
  <si>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</si>
  <si>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</si>
  <si>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</si>
  <si>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</si>
  <si>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</si>
  <si>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</si>
  <si>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</si>
  <si>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</si>
  <si>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</si>
  <si>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</si>
  <si>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</si>
  <si>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</si>
  <si>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</si>
  <si>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</si>
  <si>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</si>
  <si>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</si>
  <si>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</si>
  <si>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</si>
  <si>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</si>
  <si>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</si>
  <si>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</si>
  <si>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</si>
  <si>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</si>
  <si>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</si>
  <si>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</si>
  <si>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</si>
  <si>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</si>
  <si>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</si>
  <si>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</si>
  <si>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</si>
  <si>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</si>
  <si>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</si>
  <si>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</si>
  <si>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</si>
  <si>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</si>
  <si>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</si>
  <si>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</si>
  <si>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</si>
  <si>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</si>
  <si>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</si>
  <si>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</si>
  <si>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</si>
  <si>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</si>
  <si>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</si>
  <si>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</si>
  <si>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</si>
  <si>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</si>
  <si>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</si>
  <si>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</si>
  <si>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</si>
  <si>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</si>
  <si>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</si>
  <si>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</si>
  <si>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</si>
  <si>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</si>
  <si>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</si>
  <si>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</si>
  <si>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</si>
  <si>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</si>
  <si>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</si>
  <si>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</si>
  <si>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</si>
  <si>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</si>
  <si>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</si>
  <si>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</si>
  <si>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</si>
  <si>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</si>
  <si>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</si>
  <si>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</si>
  <si>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</si>
  <si>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</si>
  <si>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</si>
  <si>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</si>
  <si>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</si>
  <si>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</si>
  <si>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</si>
  <si>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</si>
  <si>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</si>
  <si>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</si>
  <si>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</si>
  <si>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</si>
  <si>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</si>
  <si>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</si>
  <si>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</si>
  <si>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</si>
  <si>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</si>
  <si>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</si>
  <si>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</si>
  <si>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</si>
  <si>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</si>
  <si>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</si>
  <si>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</si>
  <si>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</si>
  <si>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</si>
  <si>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</si>
  <si>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</si>
  <si>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</si>
  <si>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</si>
  <si>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</si>
  <si>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</si>
  <si>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</si>
  <si>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</si>
  <si>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</si>
  <si>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</si>
  <si>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</si>
  <si>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</si>
  <si>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</si>
  <si>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</si>
  <si>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</si>
  <si>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</si>
  <si>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</si>
  <si>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</si>
  <si>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</si>
  <si>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</si>
  <si>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</si>
  <si>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</si>
  <si>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</si>
  <si>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</si>
  <si>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</si>
  <si>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</si>
  <si>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</si>
  <si>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</si>
  <si>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</si>
  <si>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</si>
  <si>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</si>
  <si>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</si>
  <si>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</si>
  <si>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</si>
  <si>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</si>
  <si>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</si>
  <si>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</si>
  <si>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</si>
  <si>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</si>
  <si>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</si>
  <si>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</si>
  <si>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</si>
  <si>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</si>
  <si>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</si>
  <si>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</si>
  <si>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</si>
  <si>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</si>
  <si>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</si>
  <si>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</si>
  <si>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</si>
  <si>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</si>
  <si>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</si>
  <si>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</si>
  <si>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</si>
  <si>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</si>
  <si>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</si>
  <si>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</si>
  <si>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</si>
  <si>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</si>
  <si>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</si>
  <si>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</si>
  <si>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</si>
  <si>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</si>
  <si>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</si>
  <si>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</si>
  <si>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</si>
  <si>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</si>
  <si>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</si>
  <si>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</si>
  <si>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</si>
  <si>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</si>
  <si>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</si>
  <si>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</si>
  <si>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</si>
  <si>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</si>
  <si>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</si>
  <si>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</si>
  <si>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</si>
  <si>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</si>
  <si>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</si>
  <si>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</si>
  <si>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</si>
  <si>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</si>
  <si>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</si>
  <si>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</si>
  <si>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</si>
  <si>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</si>
  <si>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</si>
  <si>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</si>
  <si>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</si>
  <si>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</si>
  <si>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</si>
  <si>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</si>
  <si>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</si>
  <si>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</si>
  <si>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</si>
  <si>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</si>
  <si>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</si>
  <si>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</si>
  <si>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</si>
  <si>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</si>
  <si>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</si>
  <si>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</si>
  <si>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</si>
  <si>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</si>
  <si>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</si>
  <si>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</si>
  <si>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</si>
  <si>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</si>
  <si>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</si>
  <si>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</si>
  <si>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</si>
  <si>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</si>
  <si>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</si>
  <si>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</si>
  <si>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</si>
  <si>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</si>
  <si>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</si>
  <si>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</si>
  <si>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</si>
  <si>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</si>
  <si>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</si>
  <si>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</si>
  <si>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</si>
  <si>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</si>
  <si>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</si>
  <si>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</si>
  <si>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</si>
  <si>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</si>
  <si>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</si>
  <si>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</si>
  <si>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</si>
  <si>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</si>
  <si>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</si>
  <si>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</si>
  <si>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</si>
  <si>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</si>
  <si>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</si>
  <si>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</si>
  <si>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</si>
  <si>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</si>
  <si>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</si>
  <si>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</si>
  <si>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</si>
  <si>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</si>
  <si>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</si>
  <si>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</si>
  <si>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</si>
  <si>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</si>
  <si>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</si>
  <si>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</si>
  <si>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</si>
  <si>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</si>
  <si>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</si>
  <si>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</si>
  <si>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</si>
  <si>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</si>
  <si>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</si>
  <si>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</si>
  <si>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</si>
  <si>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</si>
  <si>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</si>
  <si>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</si>
  <si>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</si>
  <si>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</si>
  <si>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</si>
  <si>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</si>
  <si>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</si>
  <si>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</si>
  <si>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</si>
  <si>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</si>
  <si>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</si>
  <si>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</si>
  <si>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</si>
  <si>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</si>
  <si>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</si>
  <si>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</si>
  <si>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</si>
  <si>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</si>
  <si>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</si>
  <si>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</si>
  <si>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</si>
  <si>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</si>
  <si>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</si>
  <si>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</si>
  <si>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</si>
  <si>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</si>
  <si>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</si>
  <si>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</si>
  <si>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</si>
  <si>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</si>
  <si>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</si>
  <si>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</si>
  <si>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</si>
  <si>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</si>
  <si>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</si>
  <si>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</si>
  <si>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</si>
  <si>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</si>
  <si>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</si>
  <si>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</si>
  <si>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</si>
  <si>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</si>
  <si>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</si>
  <si>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</si>
  <si>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</si>
  <si>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</si>
  <si>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</si>
  <si>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</si>
  <si>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</si>
  <si>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</si>
  <si>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</si>
  <si>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</si>
  <si>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</si>
  <si>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</si>
  <si>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</si>
  <si>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</si>
  <si>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</si>
  <si>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</si>
  <si>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</si>
  <si>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</si>
  <si>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</si>
  <si>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</si>
  <si>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</si>
  <si>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</si>
  <si>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</si>
  <si>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</si>
  <si>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</si>
  <si>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</si>
  <si>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</si>
  <si>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</si>
  <si>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</si>
  <si>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</si>
  <si>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</si>
  <si>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</si>
  <si>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</si>
  <si>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</si>
  <si>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</si>
  <si>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</si>
  <si>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</si>
  <si>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</si>
  <si>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</si>
  <si>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</si>
  <si>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</si>
  <si>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</si>
  <si>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</si>
  <si>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</si>
  <si>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</si>
  <si>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</si>
  <si>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</si>
  <si>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</si>
  <si>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</si>
  <si>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</si>
  <si>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</si>
  <si>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</si>
  <si>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</si>
  <si>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</si>
  <si>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</si>
  <si>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</si>
  <si>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</si>
  <si>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</si>
  <si>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</si>
  <si>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</si>
  <si>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</si>
  <si>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</si>
  <si>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</si>
  <si>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</si>
  <si>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</si>
  <si>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</si>
  <si>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</si>
  <si>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</si>
  <si>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</si>
  <si>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</si>
  <si>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</si>
  <si>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</si>
  <si>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</si>
  <si>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</si>
  <si>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</si>
  <si>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</si>
  <si>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</si>
  <si>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</si>
  <si>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</si>
  <si>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</si>
  <si>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</si>
  <si>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</si>
  <si>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</si>
  <si>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</si>
  <si>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</si>
  <si>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</si>
  <si>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</si>
  <si>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</si>
  <si>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</si>
  <si>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</si>
  <si>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</si>
  <si>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</si>
  <si>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</si>
  <si>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</si>
  <si>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</si>
  <si>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</si>
  <si>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</si>
  <si>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</si>
  <si>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</si>
  <si>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</si>
  <si>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</si>
  <si>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</si>
  <si>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</si>
  <si>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</si>
  <si>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</si>
  <si>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</si>
  <si>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</si>
  <si>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</si>
  <si>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</si>
  <si>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</si>
  <si>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</si>
  <si>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</si>
  <si>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</si>
  <si>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</si>
  <si>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</si>
  <si>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</si>
  <si>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</si>
  <si>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</si>
  <si>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</si>
  <si>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</si>
  <si>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</si>
  <si>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</si>
  <si>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</si>
  <si>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</si>
  <si>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</si>
  <si>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</si>
  <si>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</si>
  <si>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</si>
  <si>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</si>
  <si>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</si>
  <si>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</si>
  <si>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</si>
  <si>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</si>
  <si>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</si>
  <si>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</si>
  <si>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</si>
  <si>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</si>
  <si>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</si>
  <si>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</si>
  <si>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</si>
  <si>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</si>
  <si>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</si>
  <si>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</si>
  <si>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</si>
  <si>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</si>
  <si>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</si>
  <si>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</si>
  <si>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</si>
  <si>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</si>
  <si>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</si>
  <si>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</si>
  <si>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</si>
  <si>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</si>
  <si>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</si>
  <si>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</si>
  <si>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</si>
  <si>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</si>
  <si>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</si>
  <si>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</si>
  <si>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</si>
  <si>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</si>
  <si>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</si>
  <si>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</si>
  <si>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</si>
  <si>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</si>
  <si>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</si>
  <si>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</si>
  <si>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</si>
  <si>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</si>
  <si>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</si>
  <si>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</si>
  <si>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</si>
  <si>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</si>
  <si>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</si>
  <si>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</si>
  <si>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</si>
  <si>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</si>
  <si>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</si>
  <si>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</si>
  <si>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</si>
  <si>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</si>
  <si>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</si>
  <si>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</si>
  <si>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</si>
  <si>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</si>
  <si>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</si>
  <si>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</si>
  <si>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</si>
  <si>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</si>
  <si>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</si>
  <si>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</si>
  <si>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</si>
  <si>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</si>
  <si>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</si>
  <si>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</si>
  <si>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</si>
  <si>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</si>
  <si>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</si>
  <si>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</si>
  <si>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</si>
  <si>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</si>
  <si>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</si>
  <si>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</si>
  <si>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</si>
  <si>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</si>
  <si>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</si>
  <si>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</si>
  <si>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</si>
  <si>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</si>
  <si>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</si>
  <si>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</si>
  <si>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</si>
  <si>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</si>
  <si>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</si>
  <si>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</si>
  <si>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</si>
  <si>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</si>
  <si>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</si>
  <si>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</si>
  <si>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</si>
  <si>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</si>
  <si>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</si>
  <si>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</si>
  <si>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</si>
  <si>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</si>
  <si>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</si>
  <si>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</si>
  <si>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</si>
  <si>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</si>
  <si>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</si>
  <si>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</si>
  <si>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</si>
  <si>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</si>
  <si>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</si>
  <si>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</si>
  <si>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</si>
  <si>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</si>
  <si>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</si>
  <si>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</si>
  <si>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</si>
  <si>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</si>
  <si>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</si>
  <si>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</si>
  <si>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</si>
  <si>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</si>
  <si>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</si>
  <si>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</si>
  <si>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</si>
  <si>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</si>
  <si>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</si>
  <si>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</si>
  <si>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</si>
  <si>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</si>
  <si>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</si>
  <si>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</si>
  <si>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</si>
  <si>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</si>
  <si>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</si>
  <si>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</si>
  <si>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</si>
  <si>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</si>
  <si>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</si>
  <si>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</si>
  <si>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</si>
  <si>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</si>
  <si>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</si>
  <si>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</si>
  <si>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</si>
  <si>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</si>
  <si>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</si>
  <si>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</si>
  <si>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</si>
  <si>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</si>
  <si>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</si>
  <si>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</si>
  <si>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</si>
  <si>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</si>
  <si>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</si>
  <si>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</si>
  <si>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</si>
  <si>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</si>
  <si>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</si>
  <si>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</si>
  <si>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</si>
  <si>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</si>
  <si>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</si>
  <si>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</si>
  <si>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</si>
  <si>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</si>
  <si>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</si>
  <si>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</si>
  <si>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</si>
  <si>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</si>
  <si>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</si>
  <si>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</si>
  <si>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</si>
  <si>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</si>
  <si>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</si>
  <si>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</si>
  <si>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</si>
  <si>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</si>
  <si>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</si>
  <si>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</si>
  <si>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</si>
  <si>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</si>
  <si>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</si>
  <si>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</si>
  <si>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</si>
  <si>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</si>
  <si>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</si>
  <si>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</si>
  <si>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</si>
  <si>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</si>
  <si>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</si>
  <si>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</si>
  <si>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</si>
  <si>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</si>
  <si>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</si>
  <si>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</si>
  <si>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</si>
  <si>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</si>
  <si>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</si>
  <si>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</si>
  <si>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</si>
  <si>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</si>
  <si>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</si>
  <si>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</si>
  <si>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</si>
  <si>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</si>
  <si>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</si>
  <si>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</si>
  <si>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</si>
  <si>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</si>
  <si>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</si>
  <si>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</si>
  <si>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</si>
  <si>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</si>
  <si>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</si>
  <si>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</si>
  <si>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</si>
  <si>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</si>
  <si>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</si>
  <si>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</si>
  <si>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</si>
  <si>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</si>
  <si>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</si>
  <si>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</si>
  <si>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</si>
  <si>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</si>
  <si>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</si>
  <si>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</si>
  <si>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</si>
  <si>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</si>
  <si>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</si>
  <si>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</si>
  <si>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</si>
  <si>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</si>
  <si>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</si>
  <si>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</si>
  <si>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</si>
  <si>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</si>
  <si>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</si>
  <si>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</si>
  <si>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</si>
  <si>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</si>
  <si>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</si>
  <si>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</si>
  <si>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</si>
  <si>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</si>
  <si>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</si>
  <si>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</si>
  <si>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</si>
  <si>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</si>
  <si>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</si>
  <si>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</si>
  <si>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</si>
  <si>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</si>
  <si>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</si>
  <si>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</si>
  <si>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</si>
  <si>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</si>
  <si>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</si>
  <si>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</si>
  <si>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</si>
  <si>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</si>
  <si>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</si>
  <si>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</si>
  <si>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</si>
  <si>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</si>
  <si>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</si>
  <si>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</si>
  <si>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</si>
  <si>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</si>
  <si>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</si>
  <si>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</si>
  <si>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</si>
  <si>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</si>
  <si>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</si>
  <si>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</si>
  <si>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</si>
  <si>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</si>
  <si>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</si>
  <si>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</si>
  <si>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</si>
  <si>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</si>
  <si>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</si>
  <si>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</si>
  <si>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</si>
  <si>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</si>
  <si>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</si>
  <si>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</si>
  <si>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</si>
  <si>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</si>
  <si>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</si>
  <si>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</si>
  <si>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</si>
  <si>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</si>
  <si>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</si>
  <si>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</si>
  <si>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</si>
  <si>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</si>
  <si>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</si>
  <si>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</si>
  <si>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</si>
  <si>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</si>
  <si>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</si>
  <si>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</si>
  <si>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</si>
  <si>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</si>
  <si>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</si>
  <si>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</si>
  <si>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</si>
  <si>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</si>
  <si>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</si>
  <si>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</si>
  <si>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</si>
  <si>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</si>
  <si>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</si>
  <si>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</si>
  <si>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</si>
  <si>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</si>
  <si>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</si>
  <si>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</si>
  <si>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</si>
  <si>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</si>
  <si>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</si>
  <si>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</si>
  <si>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</si>
  <si>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</si>
  <si>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</si>
  <si>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</si>
  <si>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</si>
  <si>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</si>
  <si>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</si>
  <si>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</si>
  <si>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</si>
  <si>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</si>
  <si>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</si>
  <si>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</si>
  <si>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</si>
  <si>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</si>
  <si>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</si>
  <si>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</si>
  <si>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</si>
  <si>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</si>
  <si>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</si>
  <si>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</si>
  <si>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</si>
  <si>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</si>
  <si>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</si>
  <si>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</si>
  <si>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</si>
  <si>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</si>
  <si>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</si>
  <si>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</si>
  <si>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</si>
  <si>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</si>
  <si>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</si>
  <si>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</si>
  <si>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</si>
  <si>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</si>
  <si>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</si>
  <si>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</si>
  <si>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</si>
  <si>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</si>
  <si>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</si>
  <si>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</si>
  <si>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</si>
  <si>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</si>
  <si>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</si>
  <si>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</si>
  <si>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</si>
  <si>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</si>
  <si>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</si>
  <si>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</si>
  <si>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</si>
  <si>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</si>
  <si>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</si>
  <si>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</si>
  <si>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</si>
  <si>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</si>
  <si>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</si>
  <si>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</si>
  <si>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</si>
  <si>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</si>
  <si>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</si>
  <si>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</si>
  <si>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</si>
  <si>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</si>
  <si>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</si>
  <si>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</si>
  <si>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</si>
  <si>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</si>
  <si>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</si>
  <si>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</si>
  <si>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</si>
  <si>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</si>
  <si>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</si>
  <si>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</si>
  <si>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</si>
  <si>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</si>
  <si>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</si>
  <si>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</si>
  <si>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</si>
  <si>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</si>
  <si>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</si>
  <si>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</si>
  <si>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</si>
  <si>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</si>
  <si>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</si>
  <si>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</si>
  <si>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</si>
  <si>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</si>
  <si>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</si>
  <si>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</si>
  <si>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</si>
  <si>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</si>
  <si>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</si>
  <si>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</si>
  <si>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</si>
  <si>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</si>
  <si>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</si>
  <si>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</si>
  <si>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</si>
  <si>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</si>
  <si>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</si>
  <si>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</si>
  <si>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</si>
  <si>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</si>
  <si>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</si>
  <si>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</si>
  <si>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</si>
  <si>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</si>
  <si>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</si>
  <si>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</si>
  <si>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</si>
  <si>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</si>
  <si>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</si>
  <si>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</si>
  <si>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</si>
  <si>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</si>
  <si>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</si>
  <si>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</si>
  <si>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</si>
  <si>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</si>
  <si>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</si>
  <si>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</si>
  <si>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</si>
  <si>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</si>
  <si>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</si>
  <si>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</si>
  <si>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</si>
  <si>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</si>
  <si>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</si>
  <si>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</si>
  <si>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</si>
  <si>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</si>
  <si>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</si>
  <si>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</si>
  <si>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</si>
  <si>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</si>
  <si>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</si>
  <si>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</si>
  <si>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</si>
  <si>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</si>
  <si>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</si>
  <si>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</si>
  <si>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</si>
  <si>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</si>
  <si>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</si>
  <si>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</si>
  <si>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</si>
  <si>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</si>
  <si>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</si>
  <si>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</si>
  <si>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</si>
  <si>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</si>
  <si>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</si>
  <si>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</si>
  <si>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</si>
  <si>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</si>
  <si>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</si>
  <si>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</si>
  <si>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</si>
  <si>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</si>
  <si>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</si>
  <si>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</si>
  <si>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</si>
  <si>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</si>
  <si>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</si>
  <si>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</si>
  <si>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</si>
  <si>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</si>
  <si>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</si>
  <si>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</si>
  <si>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</si>
  <si>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</si>
  <si>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</si>
  <si>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</si>
  <si>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</si>
  <si>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</si>
  <si>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</si>
  <si>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</si>
  <si>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</si>
  <si>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</si>
  <si>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</si>
  <si>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</si>
  <si>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</si>
  <si>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</si>
  <si>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</si>
  <si>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</si>
  <si>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</si>
  <si>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</si>
  <si>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</si>
  <si>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</si>
  <si>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</si>
  <si>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</si>
  <si>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</si>
  <si>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</si>
  <si>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</si>
  <si>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</si>
  <si>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</si>
  <si>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</si>
  <si>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</si>
  <si>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</si>
  <si>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</si>
  <si>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</si>
  <si>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</si>
  <si>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</si>
  <si>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</si>
  <si>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</si>
  <si>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</si>
  <si>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</si>
  <si>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</si>
  <si>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</si>
  <si>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</si>
  <si>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</si>
  <si>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</si>
  <si>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</si>
  <si>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</si>
  <si>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</si>
  <si>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</si>
  <si>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</si>
  <si>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</si>
  <si>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</si>
  <si>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</si>
  <si>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</si>
  <si>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</si>
  <si>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</si>
  <si>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</si>
  <si>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</si>
  <si>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PCM-20251101-00001910</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</si>
  <si>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</si>
  <si>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</si>
  <si>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</si>
  <si>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</si>
  <si>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</si>
  <si>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</si>
  <si>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</si>
  <si>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PCM-20251102-00000087</t>
  </si>
  <si>
    <t>Minor</t>
  </si>
  <si>
    <t xml:space="preserve">Sector flapping at LTE due to RM issue under arrangement </t>
  </si>
  <si>
    <t xml:space="preserve"> PCM-20251102-00000109</t>
  </si>
  <si>
    <t>site under night access  due to Site located in deep desert &amp; dangerous area and team will check by morning</t>
  </si>
  <si>
    <t>PCM-20251102-00000145</t>
  </si>
  <si>
    <t>ETA 100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</si>
</sst>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34" fillId="0" borderId="0" xfId="0" applyFont="1"/>
    <xf numFmtId="0" fontId="20"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8" totalsRowShown="0" headerRowDxfId="174" dataDxfId="173" headerRowBorderDxfId="171" tableBorderDxfId="172" totalsRowBorderDxfId="170">
  <autoFilter ref="A1:L11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9" totalsRowShown="0" headerRowDxfId="157" dataDxfId="156" headerRowBorderDxfId="154" tableBorderDxfId="155" totalsRowBorderDxfId="153">
  <autoFilter ref="A1:CJ1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4" totalsRowShown="0" headerRowDxfId="64" dataDxfId="63" headerRowBorderDxfId="61" tableBorderDxfId="62">
  <autoFilter ref="A1:L10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8" dataDxfId="47" headerRowBorderDxfId="45" tableBorderDxfId="46" totalsRowBorderDxfId="44">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6" totalsRowShown="0" headerRowDxfId="31" dataDxfId="30" headerRowBorderDxfId="28" tableBorderDxfId="29">
  <autoFilter ref="A1:L3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8"/>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300.15383553240827</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70"/>
      <c r="E3" s="134"/>
      <c r="F3" s="135"/>
      <c r="G3" s="136">
        <f ca="1">IFERROR(NOW()-F3,"")</f>
        <v>45963.102261458334</v>
      </c>
      <c r="H3" s="135"/>
      <c r="I3" s="133" t="str">
        <f>IFERROR(VLOOKUP(D3,DB!A:F,6,0),"")</f>
        <v/>
      </c>
      <c r="J3" s="133" t="str">
        <f>IFERROR(VLOOKUP(D3,DB!A:G,7,0),"")</f>
        <v/>
      </c>
      <c r="K3" s="137"/>
      <c r="L3" s="138" t="str">
        <f>IFERROR(VLOOKUP(D3,DB!A:I,9,0),"")</f>
        <v/>
      </c>
    </row>
    <row r="4" spans="1:15" ht="15" customHeight="1">
      <c r="A4" s="132"/>
      <c r="B4" s="133" t="str">
        <f>IFERROR(VLOOKUP(D4,DB!A:K,11,0),"")</f>
        <v/>
      </c>
      <c r="C4" s="133"/>
      <c r="D4" s="170"/>
      <c r="E4" s="134"/>
      <c r="F4" s="135"/>
      <c r="G4" s="136">
        <f ca="1">IFERROR(NOW()-F4,"")</f>
        <v>45963.102261458334</v>
      </c>
      <c r="H4" s="135"/>
      <c r="I4" s="133" t="str">
        <f>IFERROR(VLOOKUP(D4,DB!A:F,6,0),"")</f>
        <v/>
      </c>
      <c r="J4" s="133" t="str">
        <f>IFERROR(VLOOKUP(D4,DB!A:G,7,0),"")</f>
        <v/>
      </c>
      <c r="K4" s="137"/>
      <c r="L4" s="138" t="str">
        <f>IFERROR(VLOOKUP(D4,DB!A:I,9,0),"")</f>
        <v/>
      </c>
    </row>
    <row r="5" spans="1:15" ht="15" customHeight="1">
      <c r="A5" s="132"/>
      <c r="B5" s="133" t="str">
        <f>IFERROR(VLOOKUP(D5,DB!A:K,11,0),"")</f>
        <v/>
      </c>
      <c r="C5" s="133"/>
      <c r="D5" s="170"/>
      <c r="E5" s="134"/>
      <c r="F5" s="135"/>
      <c r="G5" s="136">
        <f ca="1">IFERROR(NOW()-F5,"")</f>
        <v>45963.102261458334</v>
      </c>
      <c r="H5" s="135"/>
      <c r="I5" s="133" t="str">
        <f>IFERROR(VLOOKUP(D5,DB!A:F,6,0),"")</f>
        <v/>
      </c>
      <c r="J5" s="133" t="str">
        <f>IFERROR(VLOOKUP(D5,DB!A:G,7,0),"")</f>
        <v/>
      </c>
      <c r="K5" s="137"/>
      <c r="L5" s="138" t="str">
        <f>IFERROR(VLOOKUP(D5,DB!A:I,9,0),"")</f>
        <v/>
      </c>
    </row>
    <row r="6" spans="1:15" ht="15" customHeight="1">
      <c r="A6" s="132"/>
      <c r="B6" s="133" t="str">
        <f>IFERROR(VLOOKUP(D6,DB!A:K,11,0),"")</f>
        <v/>
      </c>
      <c r="C6" s="133"/>
      <c r="D6" s="170"/>
      <c r="E6" s="134"/>
      <c r="F6" s="135"/>
      <c r="G6" s="136">
        <f ca="1">IFERROR(NOW()-F6,"")</f>
        <v>45963.102261458334</v>
      </c>
      <c r="H6" s="135"/>
      <c r="I6" s="133" t="str">
        <f>IFERROR(VLOOKUP(D6,DB!A:F,6,0),"")</f>
        <v/>
      </c>
      <c r="J6" s="133" t="str">
        <f>IFERROR(VLOOKUP(D6,DB!A:G,7,0),"")</f>
        <v/>
      </c>
      <c r="K6" s="137"/>
      <c r="L6" s="138" t="str">
        <f>IFERROR(VLOOKUP(D6,DB!A:I,9,0),"")</f>
        <v/>
      </c>
    </row>
    <row r="7" spans="1:15" ht="15" customHeight="1">
      <c r="A7" s="132"/>
      <c r="B7" s="133" t="str">
        <f>IFERROR(VLOOKUP(D7,DB!A:K,11,0),"")</f>
        <v/>
      </c>
      <c r="C7" s="133"/>
      <c r="D7" s="170"/>
      <c r="E7" s="134"/>
      <c r="F7" s="135"/>
      <c r="G7" s="136">
        <f ca="1">IFERROR(NOW()-F7,"")</f>
        <v>45963.102261458334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45963.102261458334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45963.102261458334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45963.102261458334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45963.102261458334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45963.102261458334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45963.102261458334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45963.102261458334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45963.102261458334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45963.102261458334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45963.102261458334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45963.102261458334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45963.102261458334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45963.102261458334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45963.102261458334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45963.102261458334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45963.102261458334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45963.102261458334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45963.102261458334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45963.102261458334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45963.102261458334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45963.102261458334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45963.102261458334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45963.102261458334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45963.102261458334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45963.102261458334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45963.102261458334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45963.102261458334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45963.102261458334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45963.102261458334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45963.102261458334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45963.102261458334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45963.102261458334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45963.102261458334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45963.102261458334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45963.102261458334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45963.102261458334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45963.102261458334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45963.102261458334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45963.102261458334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45963.102261458334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45963.102261458334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45963.102261458334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45963.102261458334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45963.102261458334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45963.102261458334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45963.102261458334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45963.102261458334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45963.102261458334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45963.102261458334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45963.102261458334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45963.102261458334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45963.102261458334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45963.102261458334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45963.102261458334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45963.102261458334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45963.102261458334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45963.102261458334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45963.102261458334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45963.102261458334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45963.102261458334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45963.102261458334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45963.102261458334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45963.102261458334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45963.102261458334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45963.102261458334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45963.102261458334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45963.102261458334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45963.102261458334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45963.102261458334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45963.102261458334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45963.102261458334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45963.102261458334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45963.102261458334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45963.102261458334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45963.102261458334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45963.102261458334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45963.102261458334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45963.102261458334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45963.102261458334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45963.102261458334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45963.102261458334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45963.102261458334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45963.102261458334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45963.102261458334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45963.102261458334</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45963.102261458334</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45963.102261458334</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45963.102261458334</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45963.102261458334</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45963.102261458334</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45963.102261458334</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45963.102261458334</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45963.102261458334</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45963.102261458334</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45963.102261458334</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45963.102261458334</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45963.102261458334</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45963.102261458334</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45963.102261458334</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45963.102261458334</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45963.102261458334</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45963.102261458334</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45963.102261458334</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45963.102261458334</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45963.102261458334</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45963.102261458334</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45963.102261458334</v>
      </c>
      <c r="H114" s="135"/>
      <c r="I114" s="133" t="str">
        <f>IFERROR(VLOOKUP(D114,DB!A:F,6,0),"")</f>
        <v/>
      </c>
      <c r="J114" s="133" t="str">
        <f>IFERROR(VLOOKUP(D114,DB!A:G,7,0),"")</f>
        <v/>
      </c>
      <c r="K114" s="137"/>
      <c r="L114" s="138" t="str">
        <f>IFERROR(VLOOKUP(D114,DB!A:I,9,0),"")</f>
        <v/>
      </c>
    </row>
    <row r="115" spans="1:12" ht="15" customHeight="1">
      <c r="A115" s="132"/>
      <c r="B115" s="133" t="str">
        <f>IFERROR(VLOOKUP(D115,DB!A:K,11,0),"")</f>
        <v/>
      </c>
      <c r="C115" s="133"/>
      <c r="D115" s="133"/>
      <c r="E115" s="134"/>
      <c r="F115" s="135"/>
      <c r="G115" s="136">
        <f ca="1">IFERROR(NOW()-F115,"")</f>
        <v>45963.102261458334</v>
      </c>
      <c r="H115" s="135"/>
      <c r="I115" s="133" t="str">
        <f>IFERROR(VLOOKUP(D115,DB!A:F,6,0),"")</f>
        <v/>
      </c>
      <c r="J115" s="133" t="str">
        <f>IFERROR(VLOOKUP(D115,DB!A:G,7,0),"")</f>
        <v/>
      </c>
      <c r="K115" s="137"/>
      <c r="L115" s="138" t="str">
        <f>IFERROR(VLOOKUP(D115,DB!A:I,9,0),"")</f>
        <v/>
      </c>
    </row>
    <row r="116" spans="1:12" ht="15" customHeight="1">
      <c r="A116" s="132"/>
      <c r="B116" s="133" t="str">
        <f>IFERROR(VLOOKUP(D116,DB!A:K,11,0),"")</f>
        <v/>
      </c>
      <c r="C116" s="133"/>
      <c r="D116" s="133"/>
      <c r="E116" s="134"/>
      <c r="F116" s="135"/>
      <c r="G116" s="136">
        <f ca="1">IFERROR(NOW()-F116,"")</f>
        <v>45963.102261458334</v>
      </c>
      <c r="H116" s="135"/>
      <c r="I116" s="133" t="str">
        <f>IFERROR(VLOOKUP(D116,DB!A:F,6,0),"")</f>
        <v/>
      </c>
      <c r="J116" s="133" t="str">
        <f>IFERROR(VLOOKUP(D116,DB!A:G,7,0),"")</f>
        <v/>
      </c>
      <c r="K116" s="137"/>
      <c r="L116" s="138" t="str">
        <f>IFERROR(VLOOKUP(D116,DB!A:I,9,0),"")</f>
        <v/>
      </c>
    </row>
    <row r="117" spans="1:12" ht="15" customHeight="1">
      <c r="A117" s="132"/>
      <c r="B117" s="133" t="str">
        <f>IFERROR(VLOOKUP(D117,DB!A:K,11,0),"")</f>
        <v/>
      </c>
      <c r="C117" s="133"/>
      <c r="D117" s="133"/>
      <c r="E117" s="134"/>
      <c r="F117" s="135"/>
      <c r="G117" s="136">
        <f ca="1">IFERROR(NOW()-F117,"")</f>
        <v>45963.102261458334</v>
      </c>
      <c r="H117" s="135"/>
      <c r="I117" s="133" t="str">
        <f>IFERROR(VLOOKUP(D117,DB!A:F,6,0),"")</f>
        <v/>
      </c>
      <c r="J117" s="133" t="str">
        <f>IFERROR(VLOOKUP(D117,DB!A:G,7,0),"")</f>
        <v/>
      </c>
      <c r="K117" s="137"/>
      <c r="L117" s="138" t="str">
        <f>IFERROR(VLOOKUP(D117,DB!A:I,9,0),"")</f>
        <v/>
      </c>
    </row>
    <row r="118" spans="1:12" ht="15" customHeight="1">
      <c r="A118" s="144"/>
      <c r="B118" s="145" t="str">
        <f>IFERROR(VLOOKUP(D118,DB!A:K,11,0),"")</f>
        <v/>
      </c>
      <c r="C118" s="145"/>
      <c r="D118" s="145"/>
      <c r="E118" s="146"/>
      <c r="F118" s="147"/>
      <c r="G118" s="148">
        <f ca="1">IFERROR(NOW()-F118,"")</f>
        <v>45963.102261458334</v>
      </c>
      <c r="H118" s="147"/>
      <c r="I118" s="145" t="str">
        <f>IFERROR(VLOOKUP(D118,DB!A:F,6,0),"")</f>
        <v/>
      </c>
      <c r="J118" s="145" t="str">
        <f>IFERROR(VLOOKUP(D118,DB!A:G,7,0),"")</f>
        <v/>
      </c>
      <c r="K118" s="149"/>
      <c r="L118" s="150" t="str">
        <f>IFERROR(VLOOKUP(D118,DB!A:I,9,0),"")</f>
        <v/>
      </c>
    </row>
  </sheetData>
  <customSheetViews>
    <customSheetView guid="{F6042A99-DD27-4453-835D-0834D95730CC}" filter="1" showAutoFilter="1">
      <pageMargins left="0" right="0" top="0" bottom="0" header="0" footer="0"/>
      <autoFilter ref="B1:M1" xr:uid="{A4393A93-B6EE-42B1-A20D-F222F7A12AFB}"/>
    </customSheetView>
  </customSheetViews>
  <dataValidations count="2">
    <dataValidation allowBlank="1" showInputMessage="1" showErrorMessage="1" sqref="E1" xr:uid="{5DBA255D-CDD9-49FB-AD3C-AF70AB4EE696}"/>
    <dataValidation type="list" allowBlank="1" showInputMessage="1" showErrorMessage="1" sqref="E2:E11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9"/>
  <sheetViews>
    <sheetView workbookViewId="0">
      <selection activeCell="K5" sqref="K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138.10242349537293</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4.3601781250035856</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39107</v>
      </c>
      <c r="B5" s="18" t="str">
        <f>IFERROR(VLOOKUP(D5,DB!A:K,11,0),"")</f>
        <v>R2</v>
      </c>
      <c r="C5" s="18">
        <v>1</v>
      </c>
      <c r="D5" s="18" t="s">
        <v>19048</v>
      </c>
      <c r="E5" s="113" t="s">
        <v>39021</v>
      </c>
      <c r="F5" s="114">
        <v>45962.773888888885</v>
      </c>
      <c r="G5" s="115">
        <f ca="1">IFERROR(NOW()-F5,"-")</f>
        <v>0.32837256944912951</v>
      </c>
      <c r="H5" s="114">
        <v>45962.773888888885</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45963.102261458334</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45963.102261458334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45963.102261458334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45963.102261458334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45963.102261458334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45963.102261458334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45963.102261458334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45963.102261458334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45963.102261458334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45963.102261458334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45963.102261458334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45963.102261458334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45963.102261458334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45963.102261458334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45963.102261458334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45963.102261458334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45963.102261458334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45963.102261458334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45963.102261458334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45963.102261458334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45963.102261458334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45963.102261458334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45963.102261458334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45963.102261458334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45963.102261458334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45963.102261458334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45963.102261458334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45963.102261458334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45963.102261458334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45963.102261458334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45963.102261458334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45963.102261458334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45963.102261458334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45963.102261458334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45963.102261458334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45963.102261458334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45963.102261458334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45963.102261458334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45963.102261458334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45963.102261458334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45963.102261458334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45963.102261458334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45963.102261458334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45963.102261458334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45963.102261458334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45963.102261458334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45963.102261458334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45963.102261458334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45963.102261458334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45963.102261458334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45963.102261458334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45963.102261458334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45963.102261458334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45963.102261458334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45963.102261458334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45963.102261458334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45963.102261458334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45963.102261458334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45963.102261458334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45963.102261458334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45963.102261458334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45963.102261458334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45963.102261458334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45963.102261458334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45963.102261458334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45963.102261458334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45963.102261458334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45963.102261458334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45963.102261458334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45963.102261458334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45963.102261458334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45963.102261458334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45963.102261458334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45963.102261458334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45963.102261458334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45963.102261458334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45963.102261458334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45963.102261458334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45963.102261458334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45963.102261458334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45963.102261458334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45963.102261458334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45963.102261458334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45963.102261458334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45963.102261458334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45963.102261458334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45963.102261458334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45963.102261458334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45963.102261458334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45963.102261458334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45963.102261458334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45963.102261458334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45963.102261458334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45963.102261458334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45963.102261458334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45963.102261458334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45963.102261458334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45963.102261458334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45963.102261458334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45963.102261458334</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45963.102261458334</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45963.102261458334</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45963.102261458334</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45963.102261458334</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45963.102261458334</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45963.102261458334</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45963.102261458334</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45963.102261458334</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45963.102261458334</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45963.102261458334</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45963.102261458334</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45963.102261458334</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45963.102261458334</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45963.102261458334</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45963.102261458334</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45963.102261458334</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45963.102261458334</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45963.102261458334</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45963.102261458334</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45963.102261458334</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45963.102261458334</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45963.102261458334</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45963.102261458334</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45963.102261458334</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45963.102261458334</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45963.102261458334</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45963.102261458334</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45963.102261458334</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45963.102261458334</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45963.102261458334</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45963.102261458334</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45963.102261458334</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45963.102261458334</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45963.102261458334</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45963.102261458334</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45963.102261458334</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45963.102261458334</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45963.102261458334</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45963.102261458334</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45963.102261458334</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45963.102261458334</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12"/>
      <c r="B147" s="18" t="str">
        <f>IFERROR(VLOOKUP(D147,DB!A:K,11,0),"")</f>
        <v/>
      </c>
      <c r="C147" s="18"/>
      <c r="D147" s="18"/>
      <c r="E147" s="113"/>
      <c r="F147" s="114"/>
      <c r="G147" s="115">
        <f ca="1">IFERROR(NOW()-F147,"-")</f>
        <v>45963.102261458334</v>
      </c>
      <c r="H147" s="11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0"/>
    </row>
    <row r="148" spans="1:88" ht="31.5" customHeight="1">
      <c r="A148" s="112"/>
      <c r="B148" s="18" t="str">
        <f>IFERROR(VLOOKUP(D148,DB!A:K,11,0),"")</f>
        <v/>
      </c>
      <c r="C148" s="18"/>
      <c r="D148" s="18"/>
      <c r="E148" s="113"/>
      <c r="F148" s="114"/>
      <c r="G148" s="115">
        <f ca="1">IFERROR(NOW()-F148,"-")</f>
        <v>45963.102261458334</v>
      </c>
      <c r="H148" s="11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0"/>
    </row>
    <row r="149" spans="1:88" ht="31.5" customHeight="1">
      <c r="A149" s="160"/>
      <c r="B149" s="161" t="str">
        <f>IFERROR(VLOOKUP(D149,DB!A:K,11,0),"")</f>
        <v/>
      </c>
      <c r="C149" s="161"/>
      <c r="D149" s="161"/>
      <c r="E149" s="162"/>
      <c r="F149" s="163"/>
      <c r="G149" s="164">
        <f ca="1">IFERROR(NOW()-F149,"-")</f>
        <v>45963.102261458334</v>
      </c>
      <c r="H149" s="163"/>
      <c r="I149" s="161" t="str">
        <f>IFERROR(VLOOKUP(D149,DB!A:F,6,0),"")</f>
        <v/>
      </c>
      <c r="J149" s="161" t="str">
        <f>IFERROR(VLOOKUP(D149,DB!A:G,7,0),"")</f>
        <v/>
      </c>
      <c r="K149" s="165"/>
      <c r="L149" s="161" t="str">
        <f>IFERROR(VLOOKUP(D149,DB!A:I,9,0),"")</f>
        <v/>
      </c>
      <c r="M149" s="161"/>
      <c r="N149" s="161"/>
      <c r="O149" s="161"/>
      <c r="P149" s="161"/>
      <c r="Q149" s="161"/>
      <c r="R149" s="161"/>
      <c r="S149" s="161"/>
      <c r="T149" s="161"/>
      <c r="U149" s="161"/>
      <c r="V149" s="161"/>
      <c r="W149" s="161"/>
      <c r="X149" s="161"/>
      <c r="Y149" s="161"/>
      <c r="Z149" s="161"/>
      <c r="AA149" s="161"/>
      <c r="AB149" s="161"/>
      <c r="AC149" s="161"/>
      <c r="AD149" s="161"/>
      <c r="AE149" s="161"/>
      <c r="AF149" s="161"/>
      <c r="AG149" s="161"/>
      <c r="AH149" s="161"/>
      <c r="AI149" s="161"/>
      <c r="AJ149" s="161"/>
      <c r="AK149" s="161"/>
      <c r="AL149" s="161"/>
      <c r="AM149" s="161"/>
      <c r="AN149" s="161"/>
      <c r="AO149" s="161"/>
      <c r="AP149" s="161"/>
      <c r="AQ149" s="161"/>
      <c r="AR149" s="161"/>
      <c r="AS149" s="161"/>
      <c r="AT149" s="161"/>
      <c r="AU149" s="161"/>
      <c r="AV149" s="161"/>
      <c r="AW149" s="161"/>
      <c r="AX149" s="161"/>
      <c r="AY149" s="161"/>
      <c r="AZ149" s="161"/>
      <c r="BA149" s="161"/>
      <c r="BB149" s="161"/>
      <c r="BC149" s="161"/>
      <c r="BD149" s="161"/>
      <c r="BE149" s="161"/>
      <c r="BF149" s="161"/>
      <c r="BG149" s="161"/>
      <c r="BH149" s="161"/>
      <c r="BI149" s="161"/>
      <c r="BJ149" s="161"/>
      <c r="BK149" s="161"/>
      <c r="BL149" s="161"/>
      <c r="BM149" s="161"/>
      <c r="BN149" s="161"/>
      <c r="BO149" s="161"/>
      <c r="BP149" s="161"/>
      <c r="BQ149" s="161"/>
      <c r="BR149" s="161"/>
      <c r="BS149" s="161"/>
      <c r="BT149" s="161"/>
      <c r="BU149" s="161"/>
      <c r="BV149" s="161"/>
      <c r="BW149" s="161"/>
      <c r="BX149" s="161"/>
      <c r="BY149" s="161"/>
      <c r="BZ149" s="161"/>
      <c r="CA149" s="161"/>
      <c r="CB149" s="161"/>
      <c r="CC149" s="161"/>
      <c r="CD149" s="161"/>
      <c r="CE149" s="161"/>
      <c r="CF149" s="161"/>
      <c r="CG149" s="161"/>
      <c r="CH149" s="161"/>
      <c r="CI149" s="161"/>
      <c r="CJ149" s="166"/>
    </row>
  </sheetData>
  <dataValidations count="2">
    <dataValidation allowBlank="1" showInputMessage="1" showErrorMessage="1" sqref="E1" xr:uid="{4D935161-CDD3-4592-B877-3FB59C99E142}"/>
    <dataValidation type="list" allowBlank="1" showInputMessage="1" showErrorMessage="1" sqref="E3:E1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ca="1">IFERROR(NOW()-F2,"-")</f>
        <v>45963.102261458334</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ref="G3:G45" ca="1" si="0">IFERROR(NOW()-F3,"-")</f>
        <v>45963.102261458334</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45963.102261458334</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45963.102261458334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45963.102261458334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45963.102261458334</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45963.102261458334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45963.102261458334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45963.102261458334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45963.102261458334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45963.102261458334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45963.102261458334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45963.102261458334</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45963.102261458334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45963.102261458334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45963.102261458334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45963.102261458334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45963.102261458334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45963.102261458334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45963.102261458334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45963.102261458334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45963.102261458334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45963.102261458334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45963.102261458334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45963.102261458334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45963.102261458334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45963.102261458334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45963.102261458334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45963.102261458334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45963.102261458334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45963.102261458334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45963.102261458334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45963.102261458334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45963.102261458334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45963.102261458334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45963.102261458334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45963.102261458334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45963.102261458334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45963.102261458334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45963.102261458334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45963.102261458334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45963.102261458334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0"/>
        <v>45963.102261458334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0"/>
        <v>45963.102261458334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ref="G46:G109" ca="1" si="1">IFERROR(NOW()-F46,"-")</f>
        <v>45963.102261458334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45963.102261458334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45963.102261458334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45963.102261458334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45963.102261458334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45963.102261458334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45963.102261458334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45963.102261458334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45963.102261458334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45963.102261458334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45963.102261458334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45963.102261458334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45963.102261458334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45963.102261458334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45963.102261458334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45963.102261458334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45963.102261458334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45963.102261458334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45963.102261458334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45963.102261458334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45963.102261458334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45963.102261458334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45963.102261458334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45963.102261458334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45963.102261458334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45963.102261458334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45963.102261458334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45963.102261458334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45963.102261458334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45963.102261458334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45963.102261458334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45963.102261458334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45963.102261458334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45963.102261458334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45963.102261458334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45963.102261458334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45963.102261458334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45963.102261458334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45963.102261458334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45963.102261458334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45963.102261458334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45963.102261458334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45963.102261458334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45963.102261458334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45963.102261458334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45963.102261458334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45963.102261458334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45963.102261458334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45963.102261458334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45963.102261458334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45963.102261458334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45963.102261458334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45963.102261458334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45963.102261458334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45963.102261458334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45963.102261458334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45963.102261458334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45963.102261458334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45963.102261458334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45963.102261458334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45963.102261458334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45963.102261458334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1"/>
        <v>45963.102261458334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1"/>
        <v>45963.102261458334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ref="G110:G173" ca="1" si="2">IFERROR(NOW()-F110,"-")</f>
        <v>45963.102261458334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45963.102261458334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45963.102261458334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45963.102261458334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45963.102261458334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45963.102261458334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45963.102261458334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45963.102261458334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45963.102261458334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45963.102261458334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45963.102261458334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45963.102261458334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45963.102261458334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45963.102261458334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45963.102261458334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45963.102261458334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45963.102261458334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45963.102261458334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45963.102261458334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45963.102261458334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45963.102261458334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45963.102261458334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45963.102261458334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45963.102261458334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45963.102261458334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45963.102261458334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45963.102261458334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45963.102261458334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45963.102261458334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45963.102261458334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45963.102261458334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45963.102261458334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45963.102261458334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45963.102261458334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45963.102261458334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45963.102261458334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45963.102261458334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45963.102261458334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45963.102261458334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45963.102261458334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45963.102261458334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45963.102261458334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45963.102261458334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45963.102261458334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45963.102261458334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45963.102261458334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45963.102261458334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45963.102261458334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45963.102261458334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45963.102261458334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45963.102261458334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45963.102261458334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45963.102261458334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45963.102261458334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45963.102261458334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45963.102261458334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45963.102261458334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45963.102261458334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45963.102261458334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45963.102261458334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45963.102261458334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45963.102261458334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2"/>
        <v>45963.102261458334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2"/>
        <v>45963.102261458334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ref="G174:G237" ca="1" si="3">IFERROR(NOW()-F174,"-")</f>
        <v>45963.102261458334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45963.102261458334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45963.102261458334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45963.102261458334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45963.102261458334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45963.102261458334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45963.102261458334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45963.102261458334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45963.102261458334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45963.102261458334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45963.102261458334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45963.102261458334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45963.102261458334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45963.102261458334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45963.102261458334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45963.102261458334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45963.102261458334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45963.102261458334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45963.102261458334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45963.102261458334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45963.102261458334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45963.102261458334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45963.102261458334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45963.102261458334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45963.102261458334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45963.102261458334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45963.102261458334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45963.102261458334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45963.102261458334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45963.102261458334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45963.102261458334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45963.102261458334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45963.102261458334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45963.102261458334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45963.102261458334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45963.102261458334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45963.102261458334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45963.102261458334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45963.102261458334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45963.102261458334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45963.102261458334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45963.102261458334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45963.102261458334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45963.102261458334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45963.102261458334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45963.102261458334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45963.102261458334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45963.102261458334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45963.102261458334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45963.102261458334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45963.102261458334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45963.102261458334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45963.102261458334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45963.102261458334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45963.102261458334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45963.102261458334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45963.102261458334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45963.102261458334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45963.102261458334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45963.102261458334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45963.102261458334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45963.102261458334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3"/>
        <v>45963.102261458334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3"/>
        <v>45963.102261458334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ref="G238:G301" ca="1" si="4">IFERROR(NOW()-F238,"-")</f>
        <v>45963.102261458334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45963.102261458334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45963.102261458334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45963.102261458334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45963.102261458334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45963.102261458334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45963.102261458334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45963.102261458334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45963.102261458334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45963.102261458334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45963.102261458334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45963.102261458334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45963.102261458334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45963.102261458334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45963.102261458334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45963.102261458334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45963.102261458334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45963.102261458334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45963.102261458334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45963.102261458334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45963.102261458334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45963.102261458334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45963.102261458334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45963.102261458334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45963.102261458334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45963.102261458334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45963.102261458334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45963.102261458334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45963.102261458334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45963.102261458334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45963.102261458334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45963.102261458334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45963.102261458334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45963.102261458334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45963.102261458334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45963.102261458334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45963.102261458334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45963.102261458334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45963.102261458334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45963.102261458334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45963.102261458334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45963.102261458334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45963.102261458334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45963.102261458334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45963.102261458334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45963.102261458334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45963.102261458334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45963.102261458334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45963.102261458334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45963.102261458334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45963.102261458334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45963.102261458334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45963.102261458334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45963.102261458334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45963.102261458334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45963.102261458334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45963.102261458334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45963.102261458334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45963.102261458334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45963.102261458334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45963.102261458334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45963.102261458334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4"/>
        <v>45963.102261458334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4"/>
        <v>45963.102261458334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ref="G302:G365" ca="1" si="5">IFERROR(NOW()-F302,"-")</f>
        <v>45963.102261458334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45963.102261458334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45963.102261458334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45963.102261458334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45963.102261458334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45963.102261458334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45963.102261458334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45963.102261458334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45963.102261458334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45963.102261458334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45963.102261458334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45963.102261458334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45963.102261458334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45963.102261458334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45963.102261458334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45963.102261458334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45963.102261458334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45963.102261458334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45963.102261458334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45963.102261458334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45963.102261458334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45963.102261458334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45963.102261458334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45963.102261458334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45963.102261458334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45963.102261458334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45963.102261458334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45963.102261458334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45963.102261458334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45963.102261458334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45963.102261458334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45963.102261458334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45963.102261458334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45963.102261458334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45963.102261458334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45963.102261458334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45963.102261458334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45963.102261458334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45963.102261458334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45963.102261458334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45963.102261458334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45963.102261458334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45963.102261458334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45963.102261458334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45963.102261458334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45963.102261458334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45963.102261458334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45963.102261458334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45963.102261458334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45963.102261458334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45963.102261458334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45963.102261458334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45963.102261458334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45963.102261458334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45963.102261458334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45963.102261458334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45963.102261458334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45963.102261458334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45963.102261458334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45963.102261458334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45963.102261458334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45963.102261458334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5"/>
        <v>45963.102261458334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5"/>
        <v>45963.102261458334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ref="G366:G429" ca="1" si="6">IFERROR(NOW()-F366,"-")</f>
        <v>45963.102261458334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45963.102261458334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45963.102261458334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45963.102261458334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45963.102261458334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45963.102261458334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45963.102261458334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45963.102261458334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45963.102261458334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45963.102261458334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45963.102261458334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45963.102261458334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45963.102261458334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45963.102261458334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45963.102261458334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45963.102261458334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45963.102261458334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45963.102261458334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45963.102261458334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45963.102261458334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45963.102261458334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45963.102261458334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45963.102261458334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45963.102261458334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45963.102261458334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45963.102261458334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45963.102261458334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45963.102261458334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45963.102261458334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45963.102261458334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45963.102261458334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45963.102261458334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45963.102261458334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45963.102261458334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45963.102261458334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45963.102261458334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45963.102261458334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45963.102261458334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45963.102261458334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45963.102261458334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45963.102261458334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45963.102261458334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45963.102261458334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45963.102261458334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45963.102261458334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45963.102261458334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45963.102261458334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45963.102261458334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45963.102261458334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45963.102261458334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45963.102261458334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45963.102261458334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45963.102261458334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45963.102261458334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45963.102261458334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45963.102261458334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45963.102261458334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45963.102261458334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45963.102261458334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45963.102261458334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45963.102261458334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45963.102261458334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6"/>
        <v>45963.102261458334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6"/>
        <v>45963.102261458334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ref="G430:G493" ca="1" si="7">IFERROR(NOW()-F430,"-")</f>
        <v>45963.102261458334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45963.102261458334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45963.102261458334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45963.102261458334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45963.102261458334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45963.102261458334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45963.102261458334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45963.102261458334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45963.102261458334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45963.102261458334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45963.102261458334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45963.102261458334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45963.102261458334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45963.102261458334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45963.102261458334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45963.102261458334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45963.102261458334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45963.102261458334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45963.102261458334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45963.102261458334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45963.102261458334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45963.102261458334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45963.102261458334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45963.102261458334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45963.102261458334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45963.102261458334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45963.102261458334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45963.102261458334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45963.102261458334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45963.102261458334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45963.102261458334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45963.102261458334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45963.102261458334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45963.102261458334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45963.102261458334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45963.102261458334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45963.102261458334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45963.102261458334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45963.102261458334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45963.102261458334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45963.102261458334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45963.102261458334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45963.102261458334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45963.102261458334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45963.102261458334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45963.102261458334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45963.102261458334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45963.102261458334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45963.102261458334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45963.102261458334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45963.102261458334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45963.102261458334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45963.102261458334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45963.102261458334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45963.102261458334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45963.102261458334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45963.102261458334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45963.102261458334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45963.102261458334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45963.102261458334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45963.102261458334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45963.102261458334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7"/>
        <v>45963.102261458334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7"/>
        <v>45963.102261458334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ref="G494:G557" ca="1" si="8">IFERROR(NOW()-F494,"-")</f>
        <v>45963.102261458334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45963.102261458334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45963.102261458334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45963.102261458334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45963.102261458334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45963.102261458334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45963.102261458334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45963.102261458334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45963.102261458334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45963.102261458334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45963.102261458334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45963.102261458334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45963.102261458334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45963.102261458334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45963.102261458334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45963.102261458334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45963.102261458334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45963.102261458334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45963.102261458334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45963.102261458334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45963.102261458334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45963.102261458334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45963.102261458334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45963.102261458334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45963.102261458334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45963.102261458334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45963.102261458334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45963.102261458334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45963.102261458334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45963.102261458334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45963.102261458334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45963.102261458334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45963.102261458334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45963.102261458334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45963.102261458334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45963.102261458334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45963.102261458334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45963.102261458334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45963.102261458334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45963.102261458334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45963.102261458334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45963.102261458334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45963.102261458334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45963.102261458334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45963.102261458334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45963.102261458334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45963.102261458334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45963.102261458334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45963.102261458334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45963.102261458334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45963.102261458334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45963.102261458334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45963.102261458334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45963.102261458334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45963.102261458334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45963.102261458334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45963.102261458334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45963.102261458334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45963.102261458334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45963.102261458334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45963.102261458334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45963.102261458334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8"/>
        <v>45963.102261458334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8"/>
        <v>45963.102261458334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ref="G558:G621" ca="1" si="9">IFERROR(NOW()-F558,"-")</f>
        <v>45963.102261458334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45963.102261458334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45963.102261458334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45963.102261458334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45963.102261458334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45963.102261458334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45963.102261458334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45963.102261458334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45963.102261458334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45963.102261458334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45963.102261458334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45963.102261458334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45963.102261458334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45963.102261458334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45963.102261458334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45963.102261458334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45963.102261458334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45963.102261458334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45963.102261458334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45963.102261458334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45963.102261458334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45963.102261458334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45963.102261458334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45963.102261458334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45963.102261458334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45963.102261458334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45963.102261458334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45963.102261458334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45963.102261458334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45963.102261458334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45963.102261458334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45963.102261458334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45963.102261458334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45963.102261458334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45963.102261458334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45963.102261458334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45963.102261458334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45963.102261458334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45963.102261458334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45963.102261458334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45963.102261458334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45963.102261458334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45963.102261458334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45963.102261458334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45963.102261458334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45963.102261458334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45963.102261458334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45963.102261458334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45963.102261458334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45963.102261458334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45963.102261458334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45963.102261458334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45963.102261458334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45963.102261458334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45963.102261458334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45963.102261458334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45963.102261458334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45963.102261458334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45963.102261458334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45963.102261458334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45963.102261458334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45963.102261458334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9"/>
        <v>45963.102261458334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9"/>
        <v>45963.102261458334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ref="G622:G685" ca="1" si="10">IFERROR(NOW()-F622,"-")</f>
        <v>45963.102261458334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45963.102261458334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45963.102261458334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45963.102261458334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45963.102261458334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45963.102261458334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45963.102261458334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45963.102261458334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45963.102261458334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45963.102261458334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45963.102261458334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45963.102261458334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45963.102261458334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45963.102261458334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45963.102261458334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45963.102261458334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45963.102261458334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45963.102261458334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45963.102261458334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45963.102261458334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45963.102261458334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45963.102261458334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45963.102261458334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45963.102261458334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45963.102261458334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45963.102261458334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45963.102261458334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45963.102261458334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45963.102261458334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45963.102261458334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45963.102261458334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45963.102261458334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45963.102261458334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45963.102261458334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45963.102261458334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45963.102261458334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45963.102261458334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45963.102261458334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45963.102261458334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45963.102261458334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45963.102261458334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45963.102261458334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45963.102261458334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45963.102261458334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45963.102261458334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45963.102261458334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45963.102261458334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45963.102261458334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45963.102261458334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45963.102261458334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45963.102261458334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45963.102261458334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45963.102261458334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45963.102261458334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45963.102261458334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45963.102261458334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45963.102261458334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45963.102261458334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45963.102261458334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45963.102261458334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45963.102261458334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45963.102261458334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0"/>
        <v>45963.102261458334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0"/>
        <v>45963.102261458334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ref="G686:G749" ca="1" si="11">IFERROR(NOW()-F686,"-")</f>
        <v>45963.102261458334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45963.102261458334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45963.102261458334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45963.102261458334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45963.102261458334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45963.102261458334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45963.102261458334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45963.102261458334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45963.102261458334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45963.102261458334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45963.102261458334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45963.102261458334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45963.102261458334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45963.102261458334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45963.102261458334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45963.102261458334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45963.102261458334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45963.102261458334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45963.102261458334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45963.102261458334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45963.102261458334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45963.102261458334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45963.102261458334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45963.102261458334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45963.102261458334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45963.102261458334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45963.102261458334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45963.102261458334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45963.102261458334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45963.102261458334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45963.102261458334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45963.102261458334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45963.102261458334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45963.102261458334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45963.102261458334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45963.102261458334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45963.102261458334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45963.102261458334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45963.102261458334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45963.102261458334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45963.102261458334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45963.102261458334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45963.102261458334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45963.102261458334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45963.102261458334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45963.102261458334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45963.102261458334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45963.102261458334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45963.102261458334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45963.102261458334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45963.102261458334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45963.102261458334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45963.102261458334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45963.102261458334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45963.102261458334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45963.102261458334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45963.102261458334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45963.102261458334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45963.102261458334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45963.102261458334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45963.102261458334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45963.102261458334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1"/>
        <v>45963.102261458334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1"/>
        <v>45963.102261458334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ref="G750:G813" ca="1" si="12">IFERROR(NOW()-F750,"-")</f>
        <v>45963.102261458334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45963.102261458334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45963.102261458334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45963.102261458334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45963.102261458334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45963.102261458334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45963.102261458334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45963.102261458334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45963.102261458334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45963.102261458334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45963.102261458334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45963.102261458334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45963.102261458334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45963.102261458334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45963.102261458334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45963.102261458334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45963.102261458334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45963.102261458334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45963.102261458334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45963.102261458334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45963.102261458334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45963.102261458334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45963.102261458334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45963.102261458334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45963.102261458334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45963.102261458334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45963.102261458334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45963.102261458334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45963.102261458334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45963.102261458334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45963.102261458334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45963.102261458334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45963.102261458334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45963.102261458334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45963.102261458334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45963.102261458334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45963.102261458334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45963.102261458334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45963.102261458334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45963.102261458334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45963.102261458334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45963.102261458334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45963.102261458334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45963.102261458334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45963.102261458334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45963.102261458334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45963.102261458334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45963.102261458334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45963.102261458334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45963.102261458334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45963.102261458334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45963.102261458334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45963.102261458334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45963.102261458334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45963.102261458334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45963.102261458334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45963.102261458334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45963.102261458334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45963.102261458334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45963.102261458334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45963.102261458334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45963.102261458334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2"/>
        <v>45963.102261458334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2"/>
        <v>45963.102261458334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ref="G814:G877" ca="1" si="13">IFERROR(NOW()-F814,"-")</f>
        <v>45963.102261458334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45963.102261458334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45963.102261458334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45963.102261458334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45963.102261458334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45963.102261458334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45963.102261458334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45963.102261458334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45963.102261458334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45963.102261458334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45963.102261458334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45963.102261458334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45963.102261458334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45963.102261458334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45963.102261458334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45963.102261458334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45963.102261458334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45963.102261458334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45963.102261458334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45963.102261458334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45963.102261458334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45963.102261458334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45963.102261458334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45963.102261458334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45963.102261458334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45963.102261458334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45963.102261458334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45963.102261458334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45963.102261458334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45963.102261458334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45963.102261458334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45963.102261458334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45963.102261458334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45963.102261458334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45963.102261458334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45963.102261458334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45963.102261458334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45963.102261458334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45963.102261458334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45963.102261458334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45963.102261458334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45963.102261458334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45963.102261458334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45963.102261458334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45963.102261458334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45963.102261458334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45963.102261458334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45963.102261458334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45963.102261458334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45963.102261458334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45963.102261458334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45963.102261458334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45963.102261458334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45963.102261458334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45963.102261458334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45963.102261458334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45963.102261458334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45963.102261458334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45963.102261458334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45963.102261458334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45963.102261458334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45963.102261458334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3"/>
        <v>45963.102261458334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3"/>
        <v>45963.102261458334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ref="G878:G941" ca="1" si="14">IFERROR(NOW()-F878,"-")</f>
        <v>45963.102261458334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45963.102261458334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45963.102261458334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45963.102261458334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45963.102261458334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45963.102261458334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45963.102261458334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45963.102261458334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45963.102261458334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45963.102261458334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45963.102261458334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45963.102261458334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45963.102261458334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45963.102261458334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45963.102261458334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45963.102261458334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45963.102261458334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45963.102261458334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45963.102261458334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45963.102261458334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45963.102261458334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45963.102261458334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45963.102261458334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45963.102261458334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45963.102261458334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45963.102261458334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45963.102261458334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45963.102261458334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45963.102261458334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45963.102261458334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45963.102261458334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45963.102261458334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45963.102261458334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45963.102261458334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45963.102261458334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45963.102261458334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45963.102261458334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45963.102261458334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45963.102261458334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45963.102261458334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45963.102261458334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45963.102261458334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45963.102261458334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45963.102261458334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45963.102261458334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45963.102261458334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45963.102261458334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45963.102261458334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45963.102261458334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45963.102261458334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45963.102261458334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45963.102261458334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45963.102261458334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45963.102261458334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45963.102261458334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45963.102261458334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45963.102261458334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45963.102261458334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45963.102261458334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45963.102261458334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45963.102261458334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45963.102261458334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4"/>
        <v>45963.102261458334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4"/>
        <v>45963.102261458334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ref="G942:G1005" ca="1" si="15">IFERROR(NOW()-F942,"-")</f>
        <v>45963.102261458334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45963.102261458334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45963.102261458334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45963.102261458334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45963.102261458334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45963.102261458334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45963.102261458334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45963.102261458334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45963.102261458334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45963.102261458334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45963.102261458334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45963.102261458334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45963.102261458334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45963.102261458334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45963.102261458334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45963.102261458334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45963.102261458334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45963.102261458334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45963.102261458334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45963.102261458334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45963.102261458334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45963.102261458334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45963.102261458334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45963.102261458334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45963.102261458334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45963.102261458334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45963.102261458334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45963.102261458334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45963.102261458334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45963.102261458334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45963.102261458334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45963.102261458334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45963.102261458334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45963.102261458334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45963.102261458334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45963.102261458334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45963.102261458334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45963.102261458334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45963.102261458334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45963.102261458334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45963.102261458334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45963.102261458334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45963.102261458334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45963.102261458334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45963.102261458334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45963.102261458334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45963.102261458334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45963.102261458334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45963.102261458334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45963.102261458334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45963.102261458334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45963.102261458334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45963.102261458334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45963.102261458334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45963.102261458334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45963.102261458334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45963.102261458334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45963.102261458334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45963.102261458334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45963.102261458334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45963.102261458334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45963.102261458334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5"/>
        <v>45963.102261458334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5"/>
        <v>45963.102261458334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ref="G1006:G1069" ca="1" si="16">IFERROR(NOW()-F1006,"-")</f>
        <v>45963.102261458334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45963.102261458334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45963.102261458334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45963.102261458334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45963.102261458334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45963.102261458334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45963.102261458334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45963.102261458334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45963.102261458334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45963.102261458334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45963.102261458334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45963.102261458334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45963.102261458334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45963.102261458334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45963.102261458334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45963.102261458334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45963.102261458334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45963.102261458334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45963.102261458334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45963.102261458334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45963.102261458334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45963.102261458334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45963.102261458334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45963.102261458334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45963.102261458334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45963.102261458334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45963.102261458334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45963.102261458334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45963.102261458334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45963.102261458334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45963.102261458334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45963.102261458334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45963.102261458334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45963.102261458334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45963.102261458334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45963.102261458334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45963.102261458334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45963.102261458334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45963.102261458334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45963.102261458334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45963.102261458334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45963.102261458334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45963.102261458334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45963.102261458334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45963.102261458334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45963.102261458334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45963.102261458334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45963.102261458334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45963.102261458334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45963.102261458334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45963.102261458334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45963.102261458334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45963.102261458334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45963.102261458334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45963.102261458334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45963.102261458334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45963.102261458334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45963.102261458334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45963.102261458334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45963.102261458334</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45963.102261458334</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45963.102261458334</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6"/>
        <v>45963.102261458334</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6"/>
        <v>45963.102261458334</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ref="G1070:G1084" ca="1" si="17">IFERROR(NOW()-F1070,"-")</f>
        <v>45963.102261458334</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45963.102261458334</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45963.102261458334</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45963.102261458334</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45963.102261458334</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45963.102261458334</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45963.102261458334</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45963.102261458334</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45963.102261458334</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45963.102261458334</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45963.102261458334</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45963.102261458334</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45963.102261458334</v>
      </c>
      <c r="H1082" s="22"/>
      <c r="I1082" s="19" t="str">
        <f>IFERROR(VLOOKUP(D1082,DB!A:F,6,0),"")</f>
        <v/>
      </c>
      <c r="J1082" s="18" t="str">
        <f>IFERROR(VLOOKUP(D1082,DB!A:G,7,0),"")</f>
        <v/>
      </c>
      <c r="K1082" s="46"/>
      <c r="L1082" s="23" t="str">
        <f>IFERROR(VLOOKUP(D1082,DB!A:I,9,0),"")</f>
        <v/>
      </c>
    </row>
    <row r="1083" spans="1:12" ht="15" customHeight="1">
      <c r="A1083" s="19"/>
      <c r="B1083" s="62" t="str">
        <f>IFERROR(VLOOKUP(D1083,DB!A:K,11,0),"")</f>
        <v/>
      </c>
      <c r="C1083" s="18"/>
      <c r="D1083" s="18"/>
      <c r="E1083" s="18"/>
      <c r="F1083" s="20"/>
      <c r="G1083" s="21">
        <f t="shared" ca="1" si="17"/>
        <v>45963.102261458334</v>
      </c>
      <c r="H1083" s="22"/>
      <c r="I1083" s="19" t="str">
        <f>IFERROR(VLOOKUP(D1083,DB!A:F,6,0),"")</f>
        <v/>
      </c>
      <c r="J1083" s="18" t="str">
        <f>IFERROR(VLOOKUP(D1083,DB!A:G,7,0),"")</f>
        <v/>
      </c>
      <c r="K1083" s="46"/>
      <c r="L1083" s="23" t="str">
        <f>IFERROR(VLOOKUP(D1083,DB!A:I,9,0),"")</f>
        <v/>
      </c>
    </row>
    <row r="1084" spans="1:12" ht="15" customHeight="1">
      <c r="A1084" s="19"/>
      <c r="B1084" s="62" t="str">
        <f>IFERROR(VLOOKUP(D1084,DB!A:K,11,0),"")</f>
        <v/>
      </c>
      <c r="C1084" s="18"/>
      <c r="D1084" s="18"/>
      <c r="E1084" s="18"/>
      <c r="F1084" s="20"/>
      <c r="G1084" s="21">
        <f t="shared" ca="1" si="17"/>
        <v>45963.102261458334</v>
      </c>
      <c r="H1084" s="22"/>
      <c r="I1084" s="19" t="str">
        <f>IFERROR(VLOOKUP(D1084,DB!A:F,6,0),"")</f>
        <v/>
      </c>
      <c r="J1084" s="18" t="str">
        <f>IFERROR(VLOOKUP(D1084,DB!A:G,7,0),"")</f>
        <v/>
      </c>
      <c r="K1084" s="46"/>
      <c r="L1084" s="23" t="str">
        <f>IFERROR(VLOOKUP(D1084,DB!A:I,9,0),"")</f>
        <v/>
      </c>
    </row>
  </sheetData>
  <dataValidations count="2">
    <dataValidation allowBlank="1" showInputMessage="1" showErrorMessage="1" sqref="E1" xr:uid="{5914219A-CB83-432D-936A-CC0CB6F3982A}"/>
    <dataValidation type="list" allowBlank="1" showInputMessage="1" showErrorMessage="1" sqref="E2:E10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1.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259.6215438657382</v>
      </c>
      <c r="H2" s="98">
        <v>45703.474768518521</v>
      </c>
      <c r="I2" s="98" t="str">
        <f>IFERROR(VLOOKUP(D2,DB!A:F,6,0),"")</f>
        <v>SCECO</v>
      </c>
      <c r="J2" s="98" t="str">
        <f>IFERROR(VLOOKUP(D2,DB!A:G,7,0),"")</f>
        <v>Dead</v>
      </c>
      <c r="K2" s="100" t="s">
        <v>39110</v>
      </c>
      <c r="L2" s="93" t="str">
        <f>IFERROR(VLOOKUP(D2,DB!A:I,9,0),"")</f>
        <v>Latis</v>
      </c>
    </row>
    <row r="3" spans="1:16" ht="26.25" customHeight="1">
      <c r="A3" s="168" t="s">
        <v>39111</v>
      </c>
      <c r="B3" s="118" t="str">
        <f>IFERROR(VLOOKUP(D3,DB!A:K,11,0),"")</f>
        <v>R4</v>
      </c>
      <c r="C3" s="119">
        <v>1</v>
      </c>
      <c r="D3" s="93" t="s">
        <v>28974</v>
      </c>
      <c r="E3" s="97" t="s">
        <v>39021</v>
      </c>
      <c r="F3" s="122">
        <v>45960.96875</v>
      </c>
      <c r="G3" s="123">
        <f ca="1">IFERROR(NOW()-F3,"")</f>
        <v>2.1335114583343966</v>
      </c>
      <c r="H3" s="122">
        <v>45960.963101851848</v>
      </c>
      <c r="I3" s="118" t="str">
        <f>IFERROR(VLOOKUP(D3,DB!A:F,6,0),"")</f>
        <v>SCECO</v>
      </c>
      <c r="J3" s="118" t="str">
        <f>IFERROR(VLOOKUP(D3,DB!A:G,7,0),"")</f>
        <v>Weak</v>
      </c>
      <c r="K3" s="124" t="s">
        <v>39112</v>
      </c>
      <c r="L3" s="120" t="str">
        <f>IFERROR(VLOOKUP(D3,DB!A:I,9,0),"")</f>
        <v>Latis</v>
      </c>
    </row>
    <row r="4" spans="1:16" ht="15" customHeight="1">
      <c r="A4" s="118" t="s">
        <v>39113</v>
      </c>
      <c r="B4" s="118" t="str">
        <f>IFERROR(VLOOKUP(D4,DB!A:K,11,0),"")</f>
        <v>R4</v>
      </c>
      <c r="C4" s="119">
        <v>1</v>
      </c>
      <c r="D4" s="120" t="s">
        <v>37283</v>
      </c>
      <c r="E4" s="97" t="s">
        <v>39021</v>
      </c>
      <c r="F4" s="122">
        <v>45962.983206018522</v>
      </c>
      <c r="G4" s="123">
        <f ca="1">IFERROR(NOW()-F4,"")</f>
        <v>0.1190554398126551</v>
      </c>
      <c r="H4" s="122">
        <v>45962.977384259262</v>
      </c>
      <c r="I4" s="118" t="str">
        <f>IFERROR(VLOOKUP(D4,DB!A:F,6,0),"")</f>
        <v>Generator-SG</v>
      </c>
      <c r="J4" s="118" t="str">
        <f>IFERROR(VLOOKUP(D4,DB!A:G,7,0),"")</f>
        <v>Vandalized</v>
      </c>
      <c r="K4" s="124" t="s">
        <v>39114</v>
      </c>
      <c r="L4" s="120" t="str">
        <f>IFERROR(VLOOKUP(D4,DB!A:I,9,0),"")</f>
        <v>Latis</v>
      </c>
    </row>
    <row r="5" spans="1:16" ht="15" customHeight="1">
      <c r="A5" s="118"/>
      <c r="B5" s="118" t="str">
        <f>IFERROR(VLOOKUP(D5,DB!A:K,11,0),"")</f>
        <v/>
      </c>
      <c r="C5" s="119"/>
      <c r="D5" s="120"/>
      <c r="E5" s="97" t="s">
        <v>39021</v>
      </c>
      <c r="F5" s="122"/>
      <c r="G5" s="123">
        <f ca="1">IFERROR(NOW()-F5,"")</f>
        <v>45963.102261458334</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45963.102261458334</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45963.102261458334</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45963.102261458334</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45963.102261458334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45963.102261458334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45963.102261458334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45963.102261458334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45963.102261458334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45963.102261458334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45963.102261458334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45963.102261458334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45963.102261458334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45963.102261458334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45963.102261458334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45963.102261458334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45963.102261458334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45963.102261458334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45963.102261458334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45963.102261458334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45963.102261458334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45963.102261458334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45963.102261458334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45963.102261458334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45963.102261458334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45963.102261458334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45963.102261458334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t="s">
        <v>39021</v>
      </c>
      <c r="F32" s="122"/>
      <c r="G32" s="123">
        <f ca="1">IFERROR(NOW()-F32,"")</f>
        <v>45963.102261458334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t="s">
        <v>39021</v>
      </c>
      <c r="F33" s="122"/>
      <c r="G33" s="123">
        <f ca="1">IFERROR(NOW()-F33,"")</f>
        <v>45963.102261458334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t="s">
        <v>39021</v>
      </c>
      <c r="F34" s="122"/>
      <c r="G34" s="123">
        <f ca="1">IFERROR(NOW()-F34,"")</f>
        <v>45963.102261458334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t="s">
        <v>39021</v>
      </c>
      <c r="F35" s="122"/>
      <c r="G35" s="123">
        <f ca="1">IFERROR(NOW()-F35,"")</f>
        <v>45963.102261458334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t="s">
        <v>39021</v>
      </c>
      <c r="F36" s="122"/>
      <c r="G36" s="123">
        <f ca="1">IFERROR(NOW()-F36,"")</f>
        <v>45963.102261458334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t="s">
        <v>39021</v>
      </c>
      <c r="F37" s="122"/>
      <c r="G37" s="123">
        <f ca="1">IFERROR(NOW()-F37,"")</f>
        <v>45963.102261458334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45963.102261458334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45963.102261458334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45963.102261458334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45963.102261458334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45963.102261458334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45963.102261458334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45963.102261458334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45963.102261458334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45963.102261458334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45963.102261458334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45963.102261458334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45963.102261458334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45963.102261458334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45963.102261458334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45963.102261458334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45963.102261458334</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45963.102261458334</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45963.102261458334</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45963.102261458334</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45963.102261458334</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45963.102261458334</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45963.102261458334</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45963.102261458334</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45963.102261458334</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45963.102261458334</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45963.102261458334</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45963.102261458334</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45963.102261458334</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45963.102261458334</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45963.102261458334</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45963.102261458334</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45963.102261458334</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45963.102261458334</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45963.102261458334</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45963.102261458334</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45963.102261458334</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45963.102261458334</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45963.102261458334</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45963.102261458334</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45963.102261458334</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45963.102261458334</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45963.102261458334</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45963.102261458334</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45963.102261458334</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45963.102261458334</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45963.102261458334</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45963.102261458334</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45963.102261458334</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45963.102261458334</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45963.102261458334</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45963.102261458334</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45963.102261458334</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45963.102261458334</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45963.102261458334</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45963.102261458334</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45963.102261458334</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45963.102261458334</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45963.102261458334</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45963.102261458334</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45963.102261458334</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45963.102261458334</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45963.102261458334</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45963.102261458334</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45963.102261458334</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45963.102261458334</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45963.102261458334</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45963.102261458334</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45963.102261458334</v>
      </c>
      <c r="H105" s="122"/>
      <c r="I105" s="118" t="str">
        <f>IFERROR(VLOOKUP(D105,DB!A:F,6,0),"")</f>
        <v/>
      </c>
      <c r="J105" s="118" t="str">
        <f>IFERROR(VLOOKUP(D105,DB!A:G,7,0),"")</f>
        <v/>
      </c>
      <c r="K105" s="124"/>
      <c r="L105" s="120" t="str">
        <f>IFERROR(VLOOKUP(D105,DB!A:I,9,0),"")</f>
        <v/>
      </c>
    </row>
    <row r="106" spans="1:12" ht="15" customHeight="1">
      <c r="A106" s="118"/>
      <c r="B106" s="118" t="str">
        <f>IFERROR(VLOOKUP(D106,DB!A:K,11,0),"")</f>
        <v/>
      </c>
      <c r="C106" s="119"/>
      <c r="D106" s="120"/>
      <c r="E106" s="121"/>
      <c r="F106" s="122"/>
      <c r="G106" s="123">
        <f ca="1">IFERROR(NOW()-F106,"")</f>
        <v>45963.102261458334</v>
      </c>
      <c r="H106" s="122"/>
      <c r="I106" s="118" t="str">
        <f>IFERROR(VLOOKUP(D106,DB!A:F,6,0),"")</f>
        <v/>
      </c>
      <c r="J106" s="118" t="str">
        <f>IFERROR(VLOOKUP(D106,DB!A:G,7,0),"")</f>
        <v/>
      </c>
      <c r="K106" s="124"/>
      <c r="L106" s="120" t="str">
        <f>IFERROR(VLOOKUP(D106,DB!A:I,9,0),"")</f>
        <v/>
      </c>
    </row>
    <row r="107" spans="1:12" ht="15" customHeight="1">
      <c r="A107" s="118"/>
      <c r="B107" s="118" t="str">
        <f>IFERROR(VLOOKUP(D107,DB!A:K,11,0),"")</f>
        <v/>
      </c>
      <c r="C107" s="119"/>
      <c r="D107" s="120"/>
      <c r="E107" s="121"/>
      <c r="F107" s="122"/>
      <c r="G107" s="123">
        <f ca="1">IFERROR(NOW()-F107,"")</f>
        <v>45963.102261458334</v>
      </c>
      <c r="H107" s="122"/>
      <c r="I107" s="118" t="str">
        <f>IFERROR(VLOOKUP(D107,DB!A:F,6,0),"")</f>
        <v/>
      </c>
      <c r="J107" s="118" t="str">
        <f>IFERROR(VLOOKUP(D107,DB!A:G,7,0),"")</f>
        <v/>
      </c>
      <c r="K107" s="124"/>
      <c r="L107" s="120" t="str">
        <f>IFERROR(VLOOKUP(D107,DB!A:I,9,0),"")</f>
        <v/>
      </c>
    </row>
    <row r="108" spans="1:12" ht="15" customHeight="1">
      <c r="A108" s="118"/>
      <c r="B108" s="118" t="str">
        <f>IFERROR(VLOOKUP(D108,DB!A:K,11,0),"")</f>
        <v/>
      </c>
      <c r="C108" s="119"/>
      <c r="D108" s="120"/>
      <c r="E108" s="121"/>
      <c r="F108" s="122"/>
      <c r="G108" s="123">
        <f ca="1">IFERROR(NOW()-F108,"")</f>
        <v>45963.102261458334</v>
      </c>
      <c r="H108" s="122"/>
      <c r="I108" s="118" t="str">
        <f>IFERROR(VLOOKUP(D108,DB!A:F,6,0),"")</f>
        <v/>
      </c>
      <c r="J108" s="118" t="str">
        <f>IFERROR(VLOOKUP(D108,DB!A:G,7,0),"")</f>
        <v/>
      </c>
      <c r="K108" s="124"/>
      <c r="L108" s="120" t="str">
        <f>IFERROR(VLOOKUP(D108,DB!A:I,9,0),"")</f>
        <v/>
      </c>
    </row>
    <row r="109" spans="1:12" ht="15" customHeight="1">
      <c r="A109" s="118"/>
      <c r="B109" s="118" t="str">
        <f>IFERROR(VLOOKUP(D109,DB!A:K,11,0),"")</f>
        <v/>
      </c>
      <c r="C109" s="119"/>
      <c r="D109" s="120"/>
      <c r="E109" s="121"/>
      <c r="F109" s="122"/>
      <c r="G109" s="123">
        <f ca="1">IFERROR(NOW()-F109,"")</f>
        <v>45963.102261458334</v>
      </c>
      <c r="H109" s="122"/>
      <c r="I109" s="118" t="str">
        <f>IFERROR(VLOOKUP(D109,DB!A:F,6,0),"")</f>
        <v/>
      </c>
      <c r="J109" s="118" t="str">
        <f>IFERROR(VLOOKUP(D109,DB!A:G,7,0),"")</f>
        <v/>
      </c>
      <c r="K109" s="124"/>
      <c r="L109" s="120" t="str">
        <f>IFERROR(VLOOKUP(D109,DB!A:I,9,0),"")</f>
        <v/>
      </c>
    </row>
    <row r="110" spans="1:12" ht="15" customHeight="1">
      <c r="A110" s="125"/>
      <c r="B110" s="125" t="str">
        <f>IFERROR(VLOOKUP(D110,DB!A:K,11,0),"")</f>
        <v/>
      </c>
      <c r="C110" s="126"/>
      <c r="D110" s="127"/>
      <c r="E110" s="128"/>
      <c r="F110" s="129"/>
      <c r="G110" s="130">
        <f ca="1">IFERROR(NOW()-F110,"")</f>
        <v>45963.102261458334</v>
      </c>
      <c r="H110" s="129"/>
      <c r="I110" s="125" t="str">
        <f>IFERROR(VLOOKUP(D110,DB!A:F,6,0),"")</f>
        <v/>
      </c>
      <c r="J110" s="125" t="str">
        <f>IFERROR(VLOOKUP(D110,DB!A:G,7,0),"")</f>
        <v/>
      </c>
      <c r="K110" s="131"/>
      <c r="L110" s="127" t="str">
        <f>IFERROR(VLOOKUP(D110,DB!A:I,9,0),"")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6"/>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39115</v>
      </c>
      <c r="B2" s="37" t="str">
        <f>IFERROR(VLOOKUP(D2,DB!A:K,11,0),"")</f>
        <v>R5</v>
      </c>
      <c r="C2" s="37">
        <v>3</v>
      </c>
      <c r="D2" s="117" t="s">
        <v>36011</v>
      </c>
      <c r="E2" s="37" t="s">
        <v>39021</v>
      </c>
      <c r="F2" s="38">
        <v>45891.832060185188</v>
      </c>
      <c r="G2" s="143">
        <f ca="1">IFERROR(NOW()-F2,"")</f>
        <v>71.270201273146085</v>
      </c>
      <c r="H2" s="38">
        <v>45891.790393518517</v>
      </c>
      <c r="I2" s="37" t="str">
        <f>IFERROR(VLOOKUP(D2,DB!A:F,6,0),"")</f>
        <v>Generator-SG</v>
      </c>
      <c r="J2" s="37" t="str">
        <f>IFERROR(VLOOKUP(D2,DB!A:G,7,0),"")</f>
        <v>Vandalized</v>
      </c>
      <c r="K2" s="37" t="s">
        <v>39116</v>
      </c>
      <c r="L2" s="37" t="str">
        <f>IFERROR(VLOOKUP(D2,DB!A:I,9,0),"")</f>
        <v>Latis</v>
      </c>
      <c r="M2" s="116"/>
    </row>
    <row r="3" spans="1:13" ht="30.75">
      <c r="A3" s="37" t="s">
        <v>39117</v>
      </c>
      <c r="B3" s="37" t="str">
        <f>IFERROR(VLOOKUP(D3,DB!A:K,11,0),"")</f>
        <v>R5</v>
      </c>
      <c r="C3" s="37">
        <v>1</v>
      </c>
      <c r="D3" s="37" t="s">
        <v>33268</v>
      </c>
      <c r="E3" s="37" t="s">
        <v>39100</v>
      </c>
      <c r="F3" s="38">
        <v>45926.188877314817</v>
      </c>
      <c r="G3" s="143">
        <f t="shared" ref="G3" ca="1" si="0">IFERROR(NOW()-F3,"")</f>
        <v>36.91338414351776</v>
      </c>
      <c r="H3" s="38">
        <v>45926.158159722225</v>
      </c>
      <c r="I3" s="37" t="str">
        <f>IFERROR(VLOOKUP(D3,DB!A:F,6,0),"")</f>
        <v>SCECO</v>
      </c>
      <c r="J3" s="37" t="str">
        <f>IFERROR(VLOOKUP(D3,DB!A:G,7,0),"")</f>
        <v>Good</v>
      </c>
      <c r="K3" s="37" t="s">
        <v>39118</v>
      </c>
      <c r="L3" s="37" t="str">
        <f>IFERROR(VLOOKUP(D3,DB!A:I,9,0),"")</f>
        <v>Latis</v>
      </c>
      <c r="M3" s="116"/>
    </row>
    <row r="4" spans="1:13" ht="48" customHeight="1">
      <c r="A4" s="151" t="s">
        <v>39119</v>
      </c>
      <c r="B4" s="151" t="str">
        <f>IFERROR(VLOOKUP(D4,DB!A:K,11,0),"")</f>
        <v>R5</v>
      </c>
      <c r="C4" s="151">
        <v>1</v>
      </c>
      <c r="D4" s="151" t="s">
        <v>34758</v>
      </c>
      <c r="E4" s="151" t="s">
        <v>39100</v>
      </c>
      <c r="F4" s="152">
        <v>45948.661111111112</v>
      </c>
      <c r="G4" s="153">
        <f ca="1">IFERROR(NOW()-F4,"")</f>
        <v>14.441150347221992</v>
      </c>
      <c r="H4" s="152">
        <v>45948.661111111112</v>
      </c>
      <c r="I4" s="151" t="str">
        <f>IFERROR(VLOOKUP(D4,DB!A:F,6,0),"")</f>
        <v>SCECO</v>
      </c>
      <c r="J4" s="151" t="str">
        <f>IFERROR(VLOOKUP(D4,DB!A:G,7,0),"")</f>
        <v>Dead</v>
      </c>
      <c r="K4" s="151" t="s">
        <v>39120</v>
      </c>
      <c r="L4" s="151" t="str">
        <f>IFERROR(VLOOKUP(D4,DB!A:I,9,0),"")</f>
        <v>Latis</v>
      </c>
    </row>
    <row r="5" spans="1:13" ht="15">
      <c r="A5" s="151"/>
      <c r="B5" s="151" t="str">
        <f>IFERROR(VLOOKUP(D5,DB!A:K,11,0),"")</f>
        <v/>
      </c>
      <c r="C5" s="151"/>
      <c r="D5" s="151"/>
      <c r="E5" s="151"/>
      <c r="F5" s="152"/>
      <c r="G5" s="153">
        <f ca="1">IFERROR(NOW()-F5,"")</f>
        <v>45963.102261458334</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45963.102261458334</v>
      </c>
      <c r="H6" s="152"/>
      <c r="I6" s="151" t="str">
        <f>IFERROR(VLOOKUP(D6,DB!A:F,6,0),"")</f>
        <v/>
      </c>
      <c r="J6" s="151" t="str">
        <f>IFERROR(VLOOKUP(D6,DB!A:G,7,0),"")</f>
        <v/>
      </c>
      <c r="K6" s="151"/>
      <c r="L6" s="151" t="str">
        <f>IFERROR(VLOOKUP(D6,DB!A:I,9,0),"")</f>
        <v/>
      </c>
    </row>
    <row r="7" spans="1:13" ht="15">
      <c r="A7" s="151"/>
      <c r="B7" s="151" t="str">
        <f>IFERROR(VLOOKUP(D7,DB!A:K,11,0),"")</f>
        <v/>
      </c>
      <c r="C7" s="151"/>
      <c r="D7" s="169"/>
      <c r="E7" s="151"/>
      <c r="F7" s="152"/>
      <c r="G7" s="153">
        <f ca="1">IFERROR(NOW()-F7,"")</f>
        <v>45963.102261458334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45963.102261458334</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45963.102261458334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45963.102261458334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45963.102261458334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45963.102261458334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45963.102261458334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45963.102261458334</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45963.102261458334</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45963.102261458334</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45963.102261458334</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45963.102261458334</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45963.102261458334</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45963.102261458334</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45963.102261458334</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45963.102261458334</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45963.102261458334</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45963.102261458334</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45963.102261458334</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45963.102261458334</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45963.102261458334</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45963.102261458334</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45963.102261458334</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45963.102261458334</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45963.102261458334</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45963.102261458334</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45963.102261458334</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45963.102261458334</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45963.102261458334</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45963.102261458334</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45963.102261458334</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45963.102261458334</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45963.102261458334</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45963.102261458334</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45963.102261458334</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45963.102261458334</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45963.102261458334</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45963.102261458334</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45963.102261458334</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45963.102261458334</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45963.102261458334</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45963.102261458334</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45963.102261458334</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45963.102261458334</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45963.102261458334</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45963.102261458334</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45963.102261458334</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45963.102261458334</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45963.102261458334</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45963.102261458334</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45963.102261458334</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45963.102261458334</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45963.102261458334</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45963.102261458334</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45963.102261458334</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45963.102261458334</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45963.102261458334</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45963.102261458334</v>
      </c>
      <c r="H64" s="152"/>
      <c r="I64" s="151" t="str">
        <f>IFERROR(VLOOKUP(D64,DB!A:F,6,0),"")</f>
        <v/>
      </c>
      <c r="J64" s="151" t="str">
        <f>IFERROR(VLOOKUP(D64,DB!A:G,7,0),"")</f>
        <v/>
      </c>
      <c r="K64" s="151"/>
      <c r="L64" s="151" t="str">
        <f>IFERROR(VLOOKUP(D64,DB!A:I,9,0),"")</f>
        <v/>
      </c>
    </row>
    <row r="65" spans="1:12" ht="15">
      <c r="A65" s="151"/>
      <c r="B65" s="151" t="str">
        <f>IFERROR(VLOOKUP(D65,DB!A:K,11,0),"")</f>
        <v/>
      </c>
      <c r="C65" s="151"/>
      <c r="D65" s="151"/>
      <c r="E65" s="151"/>
      <c r="F65" s="152"/>
      <c r="G65" s="153">
        <f ca="1">IFERROR(NOW()-F65,"")</f>
        <v>45963.102261458334</v>
      </c>
      <c r="H65" s="152"/>
      <c r="I65" s="151" t="str">
        <f>IFERROR(VLOOKUP(D65,DB!A:F,6,0),"")</f>
        <v/>
      </c>
      <c r="J65" s="151" t="str">
        <f>IFERROR(VLOOKUP(D65,DB!A:G,7,0),"")</f>
        <v/>
      </c>
      <c r="K65" s="151"/>
      <c r="L65" s="151" t="str">
        <f>IFERROR(VLOOKUP(D65,DB!A:I,9,0),"")</f>
        <v/>
      </c>
    </row>
    <row r="66" spans="1:12" ht="15">
      <c r="A66" s="157"/>
      <c r="B66" s="157" t="str">
        <f>IFERROR(VLOOKUP(D66,DB!A:K,11,0),"")</f>
        <v/>
      </c>
      <c r="C66" s="157"/>
      <c r="D66" s="157"/>
      <c r="E66" s="157"/>
      <c r="F66" s="158"/>
      <c r="G66" s="159">
        <f ca="1">IFERROR(NOW()-F66,"")</f>
        <v>45963.102261458334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45963.102261458334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45963.102261458334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45963.102261458334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45963.102261458334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45963.102261458334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45963.102261458334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45963.102261458334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45963.102261458334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45963.102261458334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45963.102261458334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45963.102261458334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45963.102261458334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45963.102261458334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45963.102261458334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45963.102261458334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45963.102261458334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45963.102261458334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45963.102261458334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45963.102261458334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45963.102261458334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45963.102261458334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45963.102261458334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45963.102261458334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45963.102261458334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45963.102261458334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45963.102261458334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45963.102261458334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45963.102261458334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45963.102261458334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45963.102261458334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45963.102261458334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45963.102261458334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45963.102261458334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45963.102261458334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45963.102261458334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45963.102261458334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45963.102261458334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45963.102261458334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45963.102261458334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45963.102261458334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45963.102261458334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45963.102261458334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45963.102261458334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45963.102261458334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45963.102261458334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45963.102261458334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45963.102261458334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45963.102261458334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45963.102261458334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45963.102261458334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45963.102261458334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45963.102261458334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45963.102261458334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45963.102261458334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45963.102261458334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45963.102261458334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45963.102261458334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45963.102261458334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45963.102261458334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45963.102261458334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45963.102261458334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45963.102261458334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45963.102261458334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45963.102261458334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45963.102261458334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45963.102261458334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45963.102261458334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45963.102261458334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45963.102261458334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45963.102261458334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45963.102261458334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45963.102261458334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45963.102261458334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45963.102261458334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45963.102261458334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45963.102261458334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45963.102261458334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45963.102261458334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45963.102261458334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45963.102261458334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45963.102261458334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45963.102261458334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45963.102261458334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45963.102261458334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45963.102261458334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45963.102261458334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45963.102261458334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45963.102261458334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45963.102261458334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45963.102261458334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45963.102261458334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45963.102261458334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45963.102261458334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45963.102261458334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45963.102261458334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45963.102261458334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45963.102261458334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45963.102261458334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45963.102261458334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45963.102261458334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45963.102261458334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45963.102261458334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45963.102261458334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45963.102261458334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45963.102261458334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45963.102261458334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45963.102261458334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45963.102261458334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45963.102261458334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45963.102261458334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45963.102261458334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45963.102261458334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45963.102261458334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45963.102261458334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45963.102261458334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45963.102261458334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45963.102261458334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45963.102261458334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45963.102261458334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45963.102261458334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45963.102261458334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45963.102261458334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45963.102261458334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45963.102261458334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45963.102261458334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45963.102261458334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45963.102261458334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45963.102261458334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45963.102261458334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45963.102261458334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45963.102261458334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45963.102261458334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45963.102261458334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45963.102261458334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45963.102261458334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45963.102261458334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45963.102261458334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45963.102261458334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45963.102261458334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45963.102261458334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45963.102261458334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45963.102261458334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45963.102261458334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45963.102261458334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45963.102261458334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45963.102261458334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45963.102261458334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45963.102261458334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45963.102261458334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45963.102261458334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45963.102261458334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45963.102261458334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45963.102261458334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45963.102261458334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45963.102261458334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45963.102261458334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45963.102261458334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45963.102261458334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45963.102261458334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45963.102261458334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45963.102261458334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45963.102261458334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45963.102261458334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45963.102261458334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45963.102261458334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45963.102261458334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45963.102261458334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45963.102261458334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45963.102261458334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45963.102261458334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45963.102261458334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45963.102261458334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45963.102261458334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45963.102261458334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45963.102261458334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45963.102261458334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45963.102261458334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45963.102261458334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45963.102261458334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45963.102261458334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45963.102261458334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45963.102261458334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45963.102261458334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45963.102261458334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45963.102261458334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45963.102261458334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45963.102261458334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45963.102261458334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45963.102261458334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45963.102261458334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45963.102261458334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45963.102261458334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45963.102261458334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45963.102261458334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45963.102261458334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45963.102261458334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45963.102261458334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45963.102261458334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45963.102261458334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45963.102261458334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45963.102261458334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45963.102261458334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45963.102261458334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45963.102261458334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45963.102261458334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45963.102261458334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45963.102261458334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45963.102261458334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45963.102261458334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45963.102261458334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45963.102261458334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45963.102261458334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45963.102261458334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45963.102261458334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45963.102261458334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45963.102261458334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45963.102261458334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45963.102261458334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45963.102261458334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45963.102261458334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45963.102261458334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45963.102261458334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45963.102261458334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45963.102261458334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45963.102261458334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45963.102261458334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45963.102261458334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45963.102261458334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45963.102261458334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45963.102261458334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45963.102261458334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45963.102261458334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45963.102261458334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45963.102261458334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45963.102261458334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45963.102261458334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45963.102261458334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45963.102261458334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45963.102261458334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45963.102261458334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45963.102261458334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45963.102261458334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45963.102261458334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45963.102261458334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45963.102261458334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45963.102261458334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45963.102261458334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45963.102261458334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45963.102261458334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45963.102261458334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45963.102261458334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45963.102261458334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45963.102261458334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45963.102261458334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45963.102261458334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45963.102261458334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45963.102261458334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45963.102261458334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45963.102261458334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45963.102261458334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45963.102261458334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45963.102261458334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45963.102261458334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45963.102261458334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45963.102261458334</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45963.102261458334</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45963.102261458334</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45963.102261458334</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45963.102261458334</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45963.102261458334</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45963.102261458334</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45963.102261458334</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45963.102261458334</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45963.102261458334</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45963.102261458334</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45963.102261458334</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45963.102261458334</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45963.102261458334</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45963.102261458334</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45963.102261458334</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45963.102261458334</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45963.102261458334</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45963.102261458334</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45963.102261458334</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45963.102261458334</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45963.102261458334</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45963.102261458334</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45963.102261458334</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45963.102261458334</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45963.102261458334</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45963.102261458334</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45963.102261458334</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45963.102261458334</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45963.102261458334</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45963.102261458334</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45963.102261458334</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45963.102261458334</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45963.102261458334</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45963.102261458334</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45963.102261458334</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45963.102261458334</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45963.102261458334</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45963.102261458334</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45963.102261458334</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45963.102261458334</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45963.102261458334</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45963.102261458334</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45963.102261458334</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45963.102261458334</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45963.102261458334</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45963.102261458334</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45963.102261458334</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45963.102261458334</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45963.102261458334</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45963.102261458334</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45963.102261458334</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45963.102261458334</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45963.102261458334</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45963.102261458334</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45963.102261458334</v>
      </c>
      <c r="H386" s="158"/>
      <c r="I386" s="157" t="str">
        <f>IFERROR(VLOOKUP(D386,DB!A:F,6,0),"")</f>
        <v/>
      </c>
      <c r="J386" s="157" t="str">
        <f>IFERROR(VLOOKUP(D386,DB!A:G,7,0),"")</f>
        <v/>
      </c>
      <c r="K386" s="157"/>
      <c r="L386" s="157" t="str">
        <f>IFERROR(VLOOKUP(D386,DB!A:I,9,0),"")</f>
        <v/>
      </c>
    </row>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6" ht="15"/>
    <row r="497" ht="15"/>
    <row r="499" ht="15"/>
    <row r="500" ht="15"/>
    <row r="501" ht="15"/>
    <row r="502" ht="15"/>
    <row r="504" ht="15"/>
    <row r="505" ht="15"/>
    <row r="512" ht="15"/>
    <row r="513" ht="15"/>
    <row r="514" ht="15"/>
    <row r="515" ht="15"/>
    <row r="516" ht="15"/>
    <row r="517" ht="15"/>
    <row r="520" ht="15"/>
    <row r="521" ht="15"/>
    <row r="522" ht="15"/>
    <row r="523" ht="15"/>
    <row r="524" ht="15"/>
    <row r="525" ht="15"/>
    <row r="526" ht="15"/>
    <row r="527"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7" ht="15"/>
    <row r="588" ht="15"/>
    <row r="625" ht="15"/>
    <row r="626" ht="15"/>
    <row r="627" ht="15"/>
    <row r="628" ht="15"/>
    <row r="629" ht="15"/>
    <row r="630" ht="15"/>
    <row r="631" ht="15"/>
    <row r="632" ht="15"/>
    <row r="633" ht="15"/>
    <row r="634"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5" ht="15"/>
    <row r="716" ht="15"/>
    <row r="717" ht="15"/>
    <row r="719" ht="15"/>
    <row r="720"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3" ht="15"/>
    <row r="754" ht="15"/>
    <row r="924" ht="15"/>
    <row r="925" ht="15"/>
    <row r="926" ht="15"/>
    <row r="927" ht="15"/>
    <row r="928" ht="15"/>
    <row r="929" ht="15"/>
    <row r="935" ht="15"/>
    <row r="936" ht="15"/>
    <row r="937" ht="15"/>
    <row r="938" ht="15"/>
    <row r="939" ht="15"/>
    <row r="940" ht="15"/>
    <row r="941"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2" ht="15"/>
    <row r="993" ht="15"/>
    <row r="999" ht="15"/>
    <row r="1000" ht="15"/>
    <row r="1002" ht="15"/>
    <row r="1003" ht="15"/>
    <row r="1004" ht="15"/>
    <row r="1005" ht="15"/>
    <row r="1006" ht="15"/>
    <row r="1007" ht="15"/>
    <row r="1008" ht="15"/>
    <row r="1010" ht="15"/>
    <row r="1011" ht="15"/>
    <row r="1012"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81" ht="15"/>
    <row r="1082" ht="15"/>
    <row r="1083" ht="15"/>
    <row r="1084" ht="15"/>
    <row r="1085" ht="15"/>
    <row r="1086" ht="15"/>
    <row r="1087" ht="15"/>
    <row r="1088" ht="15"/>
    <row r="1089" ht="15"/>
    <row r="1090" ht="15"/>
    <row r="1091" ht="15"/>
    <row r="1092" ht="15"/>
    <row r="1093" ht="15"/>
    <row r="1094" ht="15"/>
    <row r="1096" ht="15"/>
    <row r="1097" ht="15"/>
    <row r="1098" ht="15"/>
    <row r="1099" ht="15"/>
    <row r="1100" ht="15"/>
    <row r="1101" ht="15"/>
    <row r="1102" ht="15"/>
    <row r="1103" ht="15"/>
    <row r="1104" ht="15"/>
    <row r="1105" ht="15"/>
    <row r="1106" ht="15"/>
    <row r="1107" ht="15"/>
    <row r="1110" ht="15"/>
    <row r="1111" ht="15"/>
    <row r="1112" ht="15"/>
    <row r="1113" ht="15"/>
    <row r="1114" ht="15"/>
    <row r="1115" ht="15"/>
    <row r="1116" ht="15"/>
    <row r="1118" ht="15"/>
    <row r="1119" ht="15"/>
    <row r="1120" ht="15"/>
    <row r="1121" ht="15"/>
    <row r="1122" ht="15"/>
    <row r="1123" ht="15"/>
    <row r="1124" ht="15"/>
    <row r="1125" ht="15"/>
    <row r="1126" ht="15"/>
    <row r="1127" ht="15"/>
    <row r="1128" ht="15"/>
    <row r="1130" ht="15"/>
    <row r="1131" ht="15"/>
    <row r="1132" ht="15"/>
    <row r="1133" ht="15"/>
    <row r="1134" ht="15"/>
    <row r="1135" ht="15"/>
    <row r="1136" ht="15"/>
    <row r="1137" ht="15"/>
    <row r="1138" ht="15"/>
    <row r="1139" ht="15"/>
    <row r="1147" ht="15"/>
    <row r="1148" ht="15"/>
    <row r="1151" ht="15"/>
    <row r="1152" ht="15"/>
    <row r="1153" ht="15"/>
    <row r="1154" ht="15"/>
    <row r="1155" ht="15"/>
    <row r="1156" ht="15"/>
    <row r="1157" ht="15"/>
    <row r="1158" ht="15"/>
    <row r="1161" ht="15"/>
    <row r="1162" ht="15"/>
    <row r="1163" ht="15"/>
    <row r="1164" ht="15"/>
    <row r="1165" ht="15"/>
    <row r="1166" ht="15"/>
    <row r="1167" ht="15"/>
    <row r="1168" ht="15"/>
    <row r="1169" ht="15"/>
    <row r="1170" ht="15"/>
    <row r="1171" ht="15"/>
    <row r="1172" ht="15"/>
    <row r="1174" ht="15"/>
    <row r="1175" ht="15"/>
    <row r="1176" ht="15"/>
    <row r="1179" ht="15"/>
    <row r="1181" ht="15"/>
    <row r="1183" ht="15"/>
    <row r="1186" ht="15"/>
    <row r="1187" ht="15"/>
    <row r="1188" ht="15"/>
    <row r="1190" ht="15"/>
    <row r="1192" ht="15"/>
    <row r="1193" ht="15"/>
    <row r="1194" ht="15"/>
    <row r="1195" ht="15"/>
    <row r="1196" ht="15"/>
    <row r="1198" ht="15"/>
    <row r="1199" ht="15"/>
    <row r="1200" ht="15"/>
    <row r="1201" ht="15"/>
    <row r="1203" ht="15"/>
    <row r="1205" ht="15"/>
    <row r="1206" ht="15"/>
    <row r="1208" ht="15"/>
    <row r="1209" ht="15"/>
    <row r="1210" ht="15"/>
    <row r="1211" ht="15"/>
    <row r="1213" ht="15"/>
    <row r="1215" ht="15"/>
    <row r="1216" ht="15"/>
    <row r="1217" ht="15"/>
    <row r="1218" ht="15"/>
    <row r="1220" ht="15"/>
    <row r="1221" ht="15"/>
    <row r="1222" ht="15"/>
    <row r="1223" ht="15"/>
    <row r="1224" ht="15"/>
    <row r="1225" ht="15"/>
    <row r="1226" ht="15"/>
    <row r="1229" ht="15"/>
    <row r="1231" ht="15"/>
    <row r="1232" ht="15"/>
    <row r="1233" ht="15"/>
    <row r="1234" ht="15"/>
    <row r="1235" ht="15"/>
    <row r="1236" ht="15"/>
    <row r="1237" ht="15"/>
    <row r="1238" ht="15"/>
    <row r="1241" ht="15"/>
    <row r="1242" ht="15"/>
    <row r="1244" ht="15"/>
    <row r="1246" ht="15"/>
    <row r="1247" ht="15"/>
    <row r="1248" ht="15"/>
    <row r="1249" ht="15"/>
    <row r="1250" ht="15"/>
    <row r="1254" ht="15"/>
    <row r="1255" ht="15"/>
    <row r="1257" ht="15"/>
    <row r="1258" ht="15"/>
    <row r="1261" ht="15"/>
    <row r="1262" ht="15"/>
    <row r="1266" ht="15"/>
    <row r="1273" ht="15"/>
    <row r="1275" ht="15"/>
    <row r="1276" ht="15"/>
  </sheetData>
  <dataValidations count="2">
    <dataValidation allowBlank="1" showInputMessage="1" showErrorMessage="1" sqref="E1" xr:uid="{920C6338-E771-4DAE-8C89-92A9093EA4DE}"/>
    <dataValidation type="list" allowBlank="1" showInputMessage="1" showErrorMessage="1" sqref="E2:E3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tabSelected="1" workbookViewId="0">
      <selection activeCell="K9" sqref="K9"/>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39121</v>
      </c>
      <c r="B2" s="102" t="str">
        <f>IFERROR(VLOOKUP(D2,DB!A:K,11,0),"")</f>
        <v>R6</v>
      </c>
      <c r="C2" s="104">
        <v>1</v>
      </c>
      <c r="D2" s="102" t="s">
        <v>34850</v>
      </c>
      <c r="E2" s="102" t="s">
        <v>39122</v>
      </c>
      <c r="F2" s="106">
        <v>45963.042118055557</v>
      </c>
      <c r="G2" s="76">
        <f ca="1">IFERROR(NOW()-F2,"-")</f>
        <v>6.0143402777612209E-2</v>
      </c>
      <c r="H2" s="106">
        <v>45963.010358796295</v>
      </c>
      <c r="I2" s="102" t="str">
        <f>IFERROR(VLOOKUP(D2,DB!A:F,6,0),"")</f>
        <v>SCECO</v>
      </c>
      <c r="J2" s="101" t="str">
        <f>IFERROR(VLOOKUP(D2,DB!A:G,7,0),"")</f>
        <v>In progress</v>
      </c>
      <c r="K2" s="107" t="s">
        <v>39123</v>
      </c>
      <c r="L2" s="108" t="str">
        <f>IFERROR(VLOOKUP(D2,DB!A:I,9,0),"")</f>
        <v>Latis</v>
      </c>
    </row>
    <row r="3" spans="1:16383" ht="35.25" customHeight="1">
      <c r="A3" s="103" t="s">
        <v>39124</v>
      </c>
      <c r="B3" s="102" t="str">
        <f>IFERROR(VLOOKUP(D3,DB!A:K,11,0),"")</f>
        <v>R6</v>
      </c>
      <c r="C3" s="104">
        <v>2</v>
      </c>
      <c r="D3" s="102" t="s">
        <v>38968</v>
      </c>
      <c r="E3" s="105" t="s">
        <v>39021</v>
      </c>
      <c r="F3" s="106">
        <v>45963.05027777778</v>
      </c>
      <c r="G3" s="76">
        <f ca="1">IFERROR(NOW()-F3,"-")</f>
        <v>5.1983680554258171E-2</v>
      </c>
      <c r="H3" s="106">
        <v>45963.035891203705</v>
      </c>
      <c r="I3" s="102" t="str">
        <f>IFERROR(VLOOKUP(D3,DB!A:F,6,0),"")</f>
        <v>Generator-SG</v>
      </c>
      <c r="J3" s="101" t="str">
        <f>IFERROR(VLOOKUP(D3,DB!A:G,7,0),"")</f>
        <v>Vandalized</v>
      </c>
      <c r="K3" s="107" t="s">
        <v>39125</v>
      </c>
      <c r="L3" s="108" t="str">
        <f>IFERROR(VLOOKUP(D3,DB!A:I,9,0),"")</f>
        <v>Latis</v>
      </c>
    </row>
    <row r="4" spans="1:16383" ht="31.5" customHeight="1">
      <c r="A4" s="103" t="s">
        <v>39126</v>
      </c>
      <c r="B4" s="102" t="str">
        <f>IFERROR(VLOOKUP(D4,DB!A:K,11,0),"")</f>
        <v>R6</v>
      </c>
      <c r="C4" s="104">
        <v>1</v>
      </c>
      <c r="D4" s="102" t="s">
        <v>31941</v>
      </c>
      <c r="E4" s="105" t="s">
        <v>39021</v>
      </c>
      <c r="F4" s="106">
        <v>45963.081469907411</v>
      </c>
      <c r="G4" s="76">
        <f ca="1">IFERROR(NOW()-F4,"-")</f>
        <v>2.0791550923604518E-2</v>
      </c>
      <c r="H4" s="106">
        <v>45963.075856481482</v>
      </c>
      <c r="I4" s="102" t="str">
        <f>IFERROR(VLOOKUP(D4,DB!A:F,6,0),"")</f>
        <v>SCECO</v>
      </c>
      <c r="J4" s="101" t="str">
        <f>IFERROR(VLOOKUP(D4,DB!A:G,7,0),"")</f>
        <v>Vandalized+No BB Design</v>
      </c>
      <c r="K4" s="107" t="s">
        <v>39127</v>
      </c>
      <c r="L4" s="108" t="str">
        <f>IFERROR(VLOOKUP(D4,DB!A:I,9,0),"")</f>
        <v>Latis</v>
      </c>
    </row>
    <row r="5" spans="1:16383" ht="31.5" customHeight="1">
      <c r="A5" s="103"/>
      <c r="B5" s="102" t="str">
        <f>IFERROR(VLOOKUP(D5,DB!A:K,11,0),"")</f>
        <v/>
      </c>
      <c r="C5" s="104"/>
      <c r="D5" s="102"/>
      <c r="E5" s="105"/>
      <c r="F5" s="106"/>
      <c r="G5" s="76">
        <f ca="1">IFERROR(NOW()-F5,"-")</f>
        <v>45963.102261458334</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45963.102261458334</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45963.102261458334</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45963.102261458334</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45963.102261458334</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45963.102261458334</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45963.102261458334</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45963.102261458334</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45963.102261458334</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45963.102261458334</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45963.102261458334</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45963.102261458334</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45963.102261458334</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45963.102261458334</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45963.102261458334</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45963.102261458334</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45963.102261458334</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45963.102261458334</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45963.102261458334</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45963.102261458334</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45963.102261458334</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45963.102261458334</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45963.102261458334</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45963.102261458334</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45963.102261458334</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45963.102261458334</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45963.102261458334</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45963.102261458334</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45963.102261458334</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45963.102261458334</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45963.102261458334</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3: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2025-11-01T23:28:21Z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