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324" documentId="120_S{2AC9BD13-BADA-5192-A53E-5A8FF88502F6}" xr6:coauthVersionLast="47" xr6:coauthVersionMax="47" xr10:uidLastSave="{CA2F440C-862A-4FE6-A78D-FD37C345F8EF}"/>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6"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<sst xmlns="http://schemas.openxmlformats.org/spreadsheetml/2006/main" count="180278" uniqueCount="39122">
  <si>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</si>
  <si>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</si>
  <si>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</si>
  <si>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</si>
  <si>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</si>
  <si>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</si>
  <si>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</si>
  <si>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</si>
  <si>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</si>
  <si>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</si>
  <si>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</si>
  <si>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</si>
  <si>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</si>
  <si>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</si>
  <si>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</si>
  <si>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</si>
  <si>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</si>
  <si>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</si>
  <si>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</si>
  <si>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</si>
  <si>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</si>
  <si>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</si>
  <si>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</si>
  <si>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</si>
  <si>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</si>
  <si>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</si>
  <si>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</si>
  <si>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</si>
  <si>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</si>
  <si>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</si>
  <si>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</si>
  <si>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</si>
  <si>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</si>
  <si>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</si>
  <si>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</si>
  <si>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</si>
  <si>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</si>
  <si>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</si>
  <si>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</si>
  <si>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</si>
  <si>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</si>
  <si>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</si>
  <si>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</si>
  <si>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</si>
  <si>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</si>
  <si>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</si>
  <si>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</si>
  <si>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</si>
  <si>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</si>
  <si>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</si>
  <si>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</si>
  <si>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</si>
  <si>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</si>
  <si>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</si>
  <si>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</si>
  <si>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</si>
  <si>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</si>
  <si>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</si>
  <si>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</si>
  <si>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</si>
  <si>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</si>
  <si>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</si>
  <si>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</si>
  <si>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</si>
  <si>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</si>
  <si>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</si>
  <si>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</si>
  <si>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</si>
  <si>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</si>
  <si>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</si>
  <si>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</si>
  <si>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</si>
  <si>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</si>
  <si>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</si>
  <si>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</si>
  <si>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</si>
  <si>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</si>
  <si>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</si>
  <si>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</si>
  <si>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</si>
  <si>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</si>
  <si>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</si>
  <si>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</si>
  <si>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</si>
  <si>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</si>
  <si>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</si>
  <si>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</si>
  <si>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</si>
  <si>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</si>
  <si>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</si>
  <si>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</si>
  <si>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</si>
  <si>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</si>
  <si>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</si>
  <si>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</si>
  <si>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</si>
  <si>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</si>
  <si>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</si>
  <si>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</si>
  <si>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</si>
  <si>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</si>
  <si>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</si>
  <si>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</si>
  <si>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</si>
  <si>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</si>
  <si>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</si>
  <si>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</si>
  <si>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</si>
  <si>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</si>
  <si>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</si>
  <si>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</si>
  <si>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</si>
  <si>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</si>
  <si>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</si>
  <si>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</si>
  <si>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</si>
  <si>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</si>
  <si>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</si>
  <si>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</si>
  <si>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</si>
  <si>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</si>
  <si>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</si>
  <si>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</si>
  <si>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</si>
  <si>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</si>
  <si>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</si>
  <si>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</si>
  <si>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</si>
  <si>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</si>
  <si>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</si>
  <si>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</si>
  <si>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</si>
  <si>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</si>
  <si>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</si>
  <si>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</si>
  <si>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</si>
  <si>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</si>
  <si>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</si>
  <si>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</si>
  <si>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</si>
  <si>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</si>
  <si>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</si>
  <si>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</si>
  <si>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</si>
  <si>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</si>
  <si>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</si>
  <si>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</si>
  <si>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</si>
  <si>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</si>
  <si>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</si>
  <si>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</si>
  <si>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</si>
  <si>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</si>
  <si>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</si>
  <si>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</si>
  <si>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</si>
  <si>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</si>
  <si>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</si>
  <si>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</si>
  <si>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</si>
  <si>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</si>
  <si>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</si>
  <si>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</si>
  <si>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</si>
  <si>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</si>
  <si>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</si>
  <si>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</si>
  <si>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</si>
  <si>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</si>
  <si>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</si>
  <si>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</si>
  <si>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</si>
  <si>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</si>
  <si>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</si>
  <si>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</si>
  <si>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</si>
  <si>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</si>
  <si>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</si>
  <si>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</si>
  <si>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</si>
  <si>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</si>
  <si>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</si>
  <si>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</si>
  <si>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</si>
  <si>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</si>
  <si>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</si>
  <si>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</si>
  <si>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</si>
  <si>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</si>
  <si>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</si>
  <si>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</si>
  <si>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</si>
  <si>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</si>
  <si>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</si>
  <si>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</si>
  <si>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</si>
  <si>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</si>
  <si>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</si>
  <si>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</si>
  <si>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</si>
  <si>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</si>
  <si>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</si>
  <si>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</si>
  <si>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</si>
  <si>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</si>
  <si>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</si>
  <si>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</si>
  <si>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</si>
  <si>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</si>
  <si>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</si>
  <si>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</si>
  <si>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</si>
  <si>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</si>
  <si>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</si>
  <si>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</si>
  <si>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</si>
  <si>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</si>
  <si>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</si>
  <si>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</si>
  <si>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</si>
  <si>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</si>
  <si>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</si>
  <si>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</si>
  <si>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</si>
  <si>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</si>
  <si>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</si>
  <si>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</si>
  <si>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</si>
  <si>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</si>
  <si>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</si>
  <si>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</si>
  <si>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</si>
  <si>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</si>
  <si>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</si>
  <si>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</si>
  <si>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</si>
  <si>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</si>
  <si>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</si>
  <si>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</si>
  <si>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</si>
  <si>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</si>
  <si>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</si>
  <si>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</si>
  <si>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</si>
  <si>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</si>
  <si>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</si>
  <si>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</si>
  <si>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</si>
  <si>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</si>
  <si>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</si>
  <si>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</si>
  <si>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</si>
  <si>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</si>
  <si>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</si>
  <si>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</si>
  <si>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</si>
  <si>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</si>
  <si>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</si>
  <si>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</si>
  <si>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</si>
  <si>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</si>
  <si>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</si>
  <si>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</si>
  <si>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</si>
  <si>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</si>
  <si>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</si>
  <si>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</si>
  <si>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</si>
  <si>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</si>
  <si>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</si>
  <si>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</si>
  <si>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</si>
  <si>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</si>
  <si>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</si>
  <si>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</si>
  <si>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</si>
  <si>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</si>
  <si>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</si>
  <si>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</si>
  <si>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</si>
  <si>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</si>
  <si>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</si>
  <si>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</si>
  <si>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</si>
  <si>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</si>
  <si>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</si>
  <si>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</si>
  <si>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</si>
  <si>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</si>
  <si>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</si>
  <si>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</si>
  <si>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</si>
  <si>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</si>
  <si>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</si>
  <si>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</si>
  <si>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</si>
  <si>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</si>
  <si>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</si>
  <si>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</si>
  <si>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</si>
  <si>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</si>
  <si>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</si>
  <si>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</si>
  <si>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</si>
  <si>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</si>
  <si>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</si>
  <si>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</si>
  <si>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</si>
  <si>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</si>
  <si>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</si>
  <si>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</si>
  <si>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</si>
  <si>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</si>
  <si>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</si>
  <si>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</si>
  <si>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</si>
  <si>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</si>
  <si>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</si>
  <si>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</si>
  <si>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</si>
  <si>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</si>
  <si>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</si>
  <si>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</si>
  <si>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</si>
  <si>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</si>
  <si>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</si>
  <si>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</si>
  <si>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</si>
  <si>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</si>
  <si>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</si>
  <si>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</si>
  <si>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</si>
  <si>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</si>
  <si>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</si>
  <si>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</si>
  <si>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</si>
  <si>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</si>
  <si>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</si>
  <si>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</si>
  <si>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</si>
  <si>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</si>
  <si>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</si>
  <si>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</si>
  <si>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</si>
  <si>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</si>
  <si>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</si>
  <si>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</si>
  <si>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</si>
  <si>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</si>
  <si>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</si>
  <si>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</si>
  <si>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</si>
  <si>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</si>
  <si>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</si>
  <si>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</si>
  <si>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</si>
  <si>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</si>
  <si>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</si>
  <si>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</si>
  <si>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</si>
  <si>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</si>
  <si>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</si>
  <si>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</si>
  <si>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</si>
  <si>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</si>
  <si>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</si>
  <si>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</si>
  <si>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</si>
  <si>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</si>
  <si>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</si>
  <si>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</si>
  <si>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</si>
  <si>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</si>
  <si>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</si>
  <si>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</si>
  <si>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</si>
  <si>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</si>
  <si>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</si>
  <si>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</si>
  <si>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</si>
  <si>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</si>
  <si>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</si>
  <si>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</si>
  <si>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</si>
  <si>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</si>
  <si>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</si>
  <si>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</si>
  <si>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</si>
  <si>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</si>
  <si>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</si>
  <si>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</si>
  <si>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</si>
  <si>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</si>
  <si>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</si>
  <si>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</si>
  <si>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</si>
  <si>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</si>
  <si>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</si>
  <si>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</si>
  <si>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</si>
  <si>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</si>
  <si>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</si>
  <si>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</si>
  <si>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</si>
  <si>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</si>
  <si>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</si>
  <si>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</si>
  <si>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</si>
  <si>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</si>
  <si>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</si>
  <si>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</si>
  <si>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</si>
  <si>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</si>
  <si>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</si>
  <si>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</si>
  <si>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</si>
  <si>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</si>
  <si>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</si>
  <si>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</si>
  <si>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</si>
  <si>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</si>
  <si>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</si>
  <si>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</si>
  <si>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</si>
  <si>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</si>
  <si>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</si>
  <si>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</si>
  <si>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</si>
  <si>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</si>
  <si>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</si>
  <si>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</si>
  <si>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</si>
  <si>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</si>
  <si>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</si>
  <si>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</si>
  <si>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</si>
  <si>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</si>
  <si>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</si>
  <si>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</si>
  <si>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</si>
  <si>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</si>
  <si>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</si>
  <si>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</si>
  <si>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</si>
  <si>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</si>
  <si>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</si>
  <si>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</si>
  <si>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</si>
  <si>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</si>
  <si>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</si>
  <si>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</si>
  <si>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</si>
  <si>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</si>
  <si>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</si>
  <si>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</si>
  <si>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</si>
  <si>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</si>
  <si>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</si>
  <si>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</si>
  <si>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</si>
  <si>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</si>
  <si>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</si>
  <si>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</si>
  <si>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</si>
  <si>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</si>
  <si>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</si>
  <si>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</si>
  <si>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</si>
  <si>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</si>
  <si>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</si>
  <si>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</si>
  <si>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</si>
  <si>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</si>
  <si>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</si>
  <si>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</si>
  <si>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</si>
  <si>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</si>
  <si>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</si>
  <si>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</si>
  <si>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</si>
  <si>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</si>
  <si>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</si>
  <si>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</si>
  <si>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</si>
  <si>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</si>
  <si>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</si>
  <si>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</si>
  <si>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</si>
  <si>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</si>
  <si>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</si>
  <si>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</si>
  <si>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</si>
  <si>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</si>
  <si>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</si>
  <si>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</si>
  <si>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</si>
  <si>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</si>
  <si>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</si>
  <si>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</si>
  <si>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</si>
  <si>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</si>
  <si>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</si>
  <si>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</si>
  <si>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</si>
  <si>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</si>
  <si>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</si>
  <si>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</si>
  <si>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</si>
  <si>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</si>
  <si>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</si>
  <si>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</si>
  <si>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</si>
  <si>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</si>
  <si>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</si>
  <si>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</si>
  <si>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</si>
  <si>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</si>
  <si>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</si>
  <si>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</si>
  <si>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</si>
  <si>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</si>
  <si>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</si>
  <si>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</si>
  <si>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</si>
  <si>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</si>
  <si>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</si>
  <si>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</si>
  <si>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</si>
  <si>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</si>
  <si>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</si>
  <si>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</si>
  <si>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</si>
  <si>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</si>
  <si>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</si>
  <si>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</si>
  <si>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</si>
  <si>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</si>
  <si>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</si>
  <si>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</si>
  <si>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</si>
  <si>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</si>
  <si>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</si>
  <si>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</si>
  <si>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</si>
  <si>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</si>
  <si>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</si>
  <si>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</si>
  <si>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</si>
  <si>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</si>
  <si>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</si>
  <si>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</si>
  <si>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</si>
  <si>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</si>
  <si>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</si>
  <si>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</si>
  <si>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</si>
  <si>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</si>
  <si>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</si>
  <si>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</si>
  <si>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</si>
  <si>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</si>
  <si>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</si>
  <si>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</si>
  <si>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</si>
  <si>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</si>
  <si>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</si>
  <si>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</si>
  <si>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</si>
  <si>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</si>
  <si>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</si>
  <si>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</si>
  <si>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</si>
  <si>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</si>
  <si>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</si>
  <si>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</si>
  <si>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</si>
  <si>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</si>
  <si>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</si>
  <si>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</si>
  <si>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</si>
  <si>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</si>
  <si>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</si>
  <si>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</si>
  <si>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</si>
  <si>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</si>
  <si>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</si>
  <si>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</si>
  <si>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</si>
  <si>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</si>
  <si>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</si>
  <si>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</si>
  <si>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</si>
  <si>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</si>
  <si>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</si>
  <si>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</si>
  <si>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</si>
  <si>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</si>
  <si>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</si>
  <si>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</si>
  <si>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</si>
  <si>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</si>
  <si>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</si>
  <si>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</si>
  <si>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</si>
  <si>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</si>
  <si>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</si>
  <si>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</si>
  <si>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</si>
  <si>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</si>
  <si>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</si>
  <si>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</si>
  <si>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</si>
  <si>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</si>
  <si>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</si>
  <si>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</si>
  <si>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</si>
  <si>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</si>
  <si>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</si>
  <si>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</si>
  <si>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</si>
  <si>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</si>
  <si>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</si>
  <si>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</si>
  <si>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</si>
  <si>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</si>
  <si>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</si>
  <si>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</si>
  <si>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</si>
  <si>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</si>
  <si>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</si>
  <si>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</si>
  <si>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</si>
  <si>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</si>
  <si>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</si>
  <si>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</si>
  <si>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</si>
  <si>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</si>
  <si>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</si>
  <si>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</si>
  <si>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</si>
  <si>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</si>
  <si>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</si>
  <si>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</si>
  <si>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</si>
  <si>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</si>
  <si>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</si>
  <si>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</si>
  <si>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</si>
  <si>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</si>
  <si>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</si>
  <si>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</si>
  <si>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</si>
  <si>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</si>
  <si>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</si>
  <si>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</si>
  <si>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</si>
  <si>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</si>
  <si>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</si>
  <si>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</si>
  <si>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</si>
  <si>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</si>
  <si>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</si>
  <si>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</si>
  <si>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</si>
  <si>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</si>
  <si>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</si>
  <si>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</si>
  <si>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</si>
  <si>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</si>
  <si>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</si>
  <si>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</si>
  <si>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</si>
  <si>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</si>
  <si>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</si>
  <si>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</si>
  <si>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</si>
  <si>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</si>
  <si>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</si>
  <si>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</si>
  <si>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</si>
  <si>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</si>
  <si>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</si>
  <si>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</si>
  <si>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</si>
  <si>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</si>
  <si>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</si>
  <si>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</si>
  <si>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</si>
  <si>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</si>
  <si>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</si>
  <si>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</si>
  <si>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</si>
  <si>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</si>
  <si>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</si>
  <si>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</si>
  <si>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</si>
  <si>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</si>
  <si>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</si>
  <si>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</si>
  <si>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</si>
  <si>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</si>
  <si>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</si>
  <si>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</si>
  <si>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</si>
  <si>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</si>
  <si>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</si>
  <si>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</si>
  <si>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</si>
  <si>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</si>
  <si>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</si>
  <si>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</si>
  <si>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</si>
  <si>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</si>
  <si>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</si>
  <si>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</si>
  <si>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</si>
  <si>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</si>
  <si>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</si>
  <si>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</si>
  <si>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</si>
  <si>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</si>
  <si>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</si>
  <si>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</si>
  <si>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</si>
  <si>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</si>
  <si>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</si>
  <si>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</si>
  <si>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</si>
  <si>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</si>
  <si>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</si>
  <si>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</si>
  <si>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</si>
  <si>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</si>
  <si>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</si>
  <si>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</si>
  <si>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</si>
  <si>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</si>
  <si>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</si>
  <si>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</si>
  <si>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</si>
  <si>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</si>
  <si>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</si>
  <si>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</si>
  <si>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</si>
  <si>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</si>
  <si>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</si>
  <si>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</si>
  <si>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</si>
  <si>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</si>
  <si>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</si>
  <si>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</si>
  <si>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</si>
  <si>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</si>
  <si>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</si>
  <si>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</si>
  <si>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</si>
  <si>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</si>
  <si>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</si>
  <si>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</si>
  <si>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</si>
  <si>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</si>
  <si>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</si>
  <si>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</si>
  <si>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</si>
  <si>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</si>
  <si>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</si>
  <si>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</si>
  <si>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</si>
  <si>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</si>
  <si>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</si>
  <si>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</si>
  <si>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</si>
  <si>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</si>
  <si>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</si>
  <si>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</si>
  <si>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</si>
  <si>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</si>
  <si>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</si>
  <si>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</si>
  <si>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</si>
  <si>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</si>
  <si>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</si>
  <si>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</si>
  <si>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</si>
  <si>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</si>
  <si>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</si>
  <si>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</si>
  <si>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</si>
  <si>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</si>
  <si>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</si>
  <si>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</si>
  <si>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</si>
  <si>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</si>
  <si>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</si>
  <si>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</si>
  <si>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</si>
  <si>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</si>
  <si>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</si>
  <si>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</si>
  <si>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</si>
  <si>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</si>
  <si>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</si>
  <si>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</si>
  <si>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</si>
  <si>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</si>
  <si>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</si>
  <si>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</si>
  <si>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</si>
  <si>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</si>
  <si>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</si>
  <si>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</si>
  <si>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</si>
  <si>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</si>
  <si>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</si>
  <si>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</si>
  <si>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</si>
  <si>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</si>
  <si>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</si>
  <si>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</si>
  <si>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</si>
  <si>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</si>
  <si>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</si>
  <si>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</si>
  <si>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</si>
  <si>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</si>
  <si>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</si>
  <si>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</si>
  <si>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</si>
  <si>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</si>
  <si>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</si>
  <si>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</si>
  <si>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</si>
  <si>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</si>
  <si>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</si>
  <si>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</si>
  <si>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</si>
  <si>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</si>
  <si>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</si>
  <si>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</si>
  <si>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</si>
  <si>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</si>
  <si>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</si>
  <si>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</si>
  <si>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</si>
  <si>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</si>
  <si>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</si>
  <si>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</si>
  <si>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</si>
  <si>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</si>
  <si>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</si>
  <si>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</si>
  <si>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</si>
  <si>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</si>
  <si>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</si>
  <si>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</si>
  <si>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</si>
  <si>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</si>
  <si>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</si>
  <si>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</si>
  <si>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</si>
  <si>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</si>
  <si>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</si>
  <si>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</si>
  <si>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</si>
  <si>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</si>
  <si>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</si>
  <si>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</si>
  <si>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</si>
  <si>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</si>
  <si>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</si>
  <si>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</si>
  <si>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</si>
  <si>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</si>
  <si>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</si>
  <si>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</si>
  <si>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</si>
  <si>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</si>
  <si>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</si>
  <si>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</si>
  <si>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</si>
  <si>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</si>
  <si>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</si>
  <si>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</si>
  <si>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</si>
  <si>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</si>
  <si>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</si>
  <si>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</si>
  <si>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</si>
  <si>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</si>
  <si>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</si>
  <si>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</si>
  <si>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</si>
  <si>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</si>
  <si>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</si>
  <si>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</si>
  <si>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</si>
  <si>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</si>
  <si>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</si>
  <si>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</si>
  <si>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</si>
  <si>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</si>
  <si>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</si>
  <si>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</si>
  <si>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</si>
  <si>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</si>
  <si>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</si>
  <si>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</si>
  <si>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</si>
  <si>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</si>
  <si>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</si>
  <si>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</si>
  <si>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</si>
  <si>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</si>
  <si>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</si>
  <si>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</si>
  <si>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</si>
  <si>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</si>
  <si>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</si>
  <si>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</si>
  <si>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</si>
  <si>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</si>
  <si>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</si>
  <si>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</si>
  <si>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</si>
  <si>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</si>
  <si>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</si>
  <si>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</si>
  <si>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</si>
  <si>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</si>
  <si>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</si>
  <si>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</si>
  <si>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</si>
  <si>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</si>
  <si>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</si>
  <si>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</si>
  <si>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</si>
  <si>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</si>
  <si>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</si>
  <si>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</si>
  <si>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</si>
  <si>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</si>
  <si>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</si>
  <si>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</si>
  <si>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</si>
  <si>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</si>
  <si>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</si>
  <si>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</si>
  <si>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</si>
  <si>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</si>
  <si>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</si>
  <si>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</si>
  <si>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</si>
  <si>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</si>
  <si>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</si>
  <si>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</si>
  <si>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</si>
  <si>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</si>
  <si>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</si>
  <si>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</si>
  <si>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</si>
  <si>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</si>
  <si>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</si>
  <si>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</si>
  <si>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</si>
  <si>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</si>
  <si>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</si>
  <si>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</si>
  <si>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</si>
  <si>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</si>
  <si>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</si>
  <si>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</si>
  <si>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</si>
  <si>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</si>
  <si>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</si>
  <si>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</si>
  <si>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</si>
  <si>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</si>
  <si>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</si>
  <si>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</si>
  <si>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</si>
  <si>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</si>
  <si>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</si>
  <si>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</si>
  <si>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</si>
  <si>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</si>
  <si>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</si>
  <si>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</si>
  <si>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</si>
  <si>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</si>
  <si>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</si>
  <si>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</si>
  <si>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</si>
  <si>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</si>
  <si>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</si>
  <si>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</si>
  <si>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</si>
  <si>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</si>
  <si>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</si>
  <si>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</si>
  <si>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</si>
  <si>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</si>
  <si>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</si>
  <si>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</si>
  <si>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</si>
  <si>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</si>
  <si>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</si>
  <si>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</si>
  <si>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</si>
  <si>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</si>
  <si>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</si>
  <si>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</si>
  <si>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</si>
  <si>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</si>
  <si>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</si>
  <si>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</si>
  <si>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</si>
  <si>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</si>
  <si>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</si>
  <si>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</si>
  <si>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</si>
  <si>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</si>
  <si>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</si>
  <si>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</si>
  <si>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</si>
  <si>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</si>
  <si>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</si>
  <si>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</si>
  <si>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</si>
  <si>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</si>
  <si>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</si>
  <si>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</si>
  <si>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</si>
  <si>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</si>
  <si>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</si>
  <si>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</si>
  <si>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</si>
  <si>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</si>
  <si>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</si>
  <si>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</si>
  <si>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</si>
  <si>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</si>
  <si>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</si>
  <si>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</si>
  <si>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</si>
  <si>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</si>
  <si>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</si>
  <si>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</si>
  <si>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</si>
  <si>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</si>
  <si>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</si>
  <si>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</si>
  <si>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</si>
  <si>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</si>
  <si>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</si>
  <si>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</si>
  <si>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</si>
  <si>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</si>
  <si>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</si>
  <si>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</si>
  <si>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</si>
  <si>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</si>
  <si>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</si>
  <si>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</si>
  <si>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</si>
  <si>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</si>
  <si>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</si>
  <si>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</si>
  <si>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</si>
  <si>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</si>
  <si>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</si>
  <si>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</si>
  <si>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</si>
  <si>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</si>
  <si>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</si>
  <si>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</si>
  <si>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</si>
  <si>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</si>
  <si>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</si>
  <si>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</si>
  <si>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</si>
  <si>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</si>
  <si>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</si>
  <si>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</si>
  <si>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</si>
  <si>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</si>
  <si>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</si>
  <si>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</si>
  <si>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</si>
  <si>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</si>
  <si>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</si>
  <si>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</si>
  <si>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</si>
  <si>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</si>
  <si>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</si>
  <si>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</si>
  <si>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</si>
  <si>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</si>
  <si>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</si>
  <si>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</si>
  <si>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</si>
  <si>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</si>
  <si>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</si>
  <si>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</si>
  <si>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</si>
  <si>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</si>
  <si>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</si>
  <si>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</si>
  <si>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</si>
  <si>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</si>
  <si>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</si>
  <si>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</si>
  <si>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</si>
  <si>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</si>
  <si>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</si>
  <si>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</si>
  <si>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</si>
  <si>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</si>
  <si>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</si>
  <si>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</si>
  <si>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</si>
  <si>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</si>
  <si>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</si>
  <si>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</si>
  <si>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</si>
  <si>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</si>
  <si>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</si>
  <si>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</si>
  <si>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</si>
  <si>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</si>
  <si>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</si>
  <si>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</si>
  <si>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</si>
  <si>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</si>
  <si>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</si>
  <si>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</si>
  <si>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</si>
  <si>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</si>
  <si>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</si>
  <si>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</si>
  <si>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</si>
  <si>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</si>
  <si>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</si>
  <si>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</si>
  <si>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</si>
  <si>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</si>
  <si>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</si>
  <si>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</si>
  <si>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</si>
  <si>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</si>
  <si>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</si>
  <si>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</si>
  <si>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</si>
  <si>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</si>
  <si>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</si>
  <si>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</si>
  <si>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</si>
  <si>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</si>
  <si>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</si>
  <si>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</si>
  <si>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</si>
  <si>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</si>
  <si>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</si>
  <si>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</si>
  <si>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</si>
  <si>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</si>
  <si>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</si>
  <si>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</si>
  <si>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</si>
  <si>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</si>
  <si>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</si>
  <si>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</si>
  <si>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</si>
  <si>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</si>
  <si>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</si>
  <si>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</si>
  <si>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</si>
  <si>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</si>
  <si>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</si>
  <si>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</si>
  <si>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</si>
  <si>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</si>
  <si>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</si>
  <si>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</si>
  <si>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</si>
  <si>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</si>
  <si>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</si>
  <si>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</si>
  <si>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</si>
  <si>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</si>
  <si>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</si>
  <si>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</si>
  <si>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</si>
  <si>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</si>
  <si>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</si>
  <si>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</si>
  <si>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</si>
  <si>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</si>
  <si>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</si>
  <si>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</si>
  <si>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</si>
  <si>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</si>
  <si>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</si>
  <si>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</si>
  <si>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</si>
  <si>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</si>
  <si>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</si>
  <si>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</si>
  <si>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</si>
  <si>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</si>
  <si>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</si>
  <si>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</si>
  <si>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</si>
  <si>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</si>
  <si>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</si>
  <si>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</si>
  <si>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</si>
  <si>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</si>
  <si>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</si>
  <si>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</si>
  <si>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</si>
  <si>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</si>
  <si>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</si>
  <si>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</si>
  <si>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</si>
  <si>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</si>
  <si>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</si>
  <si>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</si>
  <si>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</si>
  <si>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</si>
  <si>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</si>
  <si>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</si>
  <si>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</si>
  <si>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</si>
  <si>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</si>
  <si>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</si>
  <si>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</si>
  <si>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</si>
  <si>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</si>
  <si>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</si>
  <si>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</si>
  <si>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</si>
  <si>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</si>
  <si>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</si>
  <si>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</si>
  <si>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</si>
  <si>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</si>
  <si>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</si>
  <si>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</si>
  <si>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</si>
  <si>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</si>
  <si>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</si>
  <si>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</si>
  <si>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</si>
  <si>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</si>
  <si>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</si>
  <si>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</si>
  <si>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</si>
  <si>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</si>
  <si>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</si>
  <si>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</si>
  <si>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</si>
  <si>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</si>
  <si>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</si>
  <si>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</si>
  <si>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</si>
  <si>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</si>
  <si>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</si>
  <si>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</si>
  <si>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</si>
  <si>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</si>
  <si>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</si>
  <si>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</si>
  <si>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</si>
  <si>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</si>
  <si>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</si>
  <si>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</si>
  <si>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</si>
  <si>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</si>
  <si>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</si>
  <si>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</si>
  <si>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</si>
  <si>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</si>
  <si>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</si>
  <si>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</si>
  <si>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</si>
  <si>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</si>
  <si>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</si>
  <si>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</si>
  <si>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</si>
  <si>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</si>
  <si>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</si>
  <si>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</si>
  <si>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</si>
  <si>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</si>
  <si>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</si>
  <si>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</si>
  <si>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</si>
  <si>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</si>
  <si>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</si>
  <si>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</si>
  <si>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</si>
  <si>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</si>
  <si>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</si>
  <si>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</si>
  <si>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</si>
  <si>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</si>
  <si>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</si>
  <si>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</si>
  <si>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</si>
  <si>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</si>
  <si>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</si>
  <si>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</si>
  <si>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</si>
  <si>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</si>
  <si>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</si>
  <si>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</si>
  <si>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</si>
  <si>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</si>
  <si>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</si>
  <si>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</si>
  <si>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</si>
  <si>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</si>
  <si>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</si>
  <si>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</si>
  <si>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</si>
  <si>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</si>
  <si>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</si>
  <si>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</si>
  <si>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</si>
  <si>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</si>
  <si>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</si>
  <si>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</si>
  <si>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</si>
  <si>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</si>
  <si>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</si>
  <si>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</si>
  <si>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</si>
  <si>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</si>
  <si>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</si>
  <si>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</si>
  <si>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</si>
  <si>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</si>
  <si>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</si>
  <si>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</si>
  <si>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</si>
  <si>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</si>
  <si>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</si>
  <si>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</si>
  <si>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</si>
  <si>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</si>
  <si>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</si>
  <si>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</si>
  <si>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</si>
  <si>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</si>
  <si>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</si>
  <si>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</si>
  <si>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</si>
  <si>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</si>
  <si>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</si>
  <si>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</si>
  <si>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</si>
  <si>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</si>
  <si>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</si>
  <si>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</si>
  <si>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</si>
  <si>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</si>
  <si>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</si>
  <si>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</si>
  <si>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</si>
  <si>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</si>
  <si>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</si>
  <si>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</si>
  <si>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</si>
  <si>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</si>
  <si>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</si>
  <si>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</si>
  <si>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</si>
  <si>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</si>
  <si>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</si>
  <si>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</si>
  <si>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</si>
  <si>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</si>
  <si>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</si>
  <si>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</si>
  <si>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</si>
  <si>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</si>
  <si>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</si>
  <si>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</si>
  <si>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</si>
  <si>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</si>
  <si>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</si>
  <si>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</si>
  <si>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</si>
  <si>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</si>
  <si>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</si>
  <si>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</si>
  <si>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</si>
  <si>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</si>
  <si>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</si>
  <si>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</si>
  <si>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</si>
  <si>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</si>
  <si>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</si>
  <si>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</si>
  <si>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</si>
  <si>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</si>
  <si>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</si>
  <si>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</si>
  <si>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</si>
  <si>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</si>
  <si>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</si>
  <si>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</si>
  <si>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</si>
  <si>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</si>
  <si>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</si>
  <si>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</si>
  <si>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</si>
  <si>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</si>
  <si>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</si>
  <si>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</si>
  <si>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</si>
  <si>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</si>
  <si>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</si>
  <si>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</si>
  <si>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</si>
  <si>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</si>
  <si>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</si>
  <si>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</si>
  <si>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</si>
  <si>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</si>
  <si>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</si>
  <si>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</si>
  <si>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</si>
  <si>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</si>
  <si>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</si>
  <si>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</si>
  <si>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</si>
  <si>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</si>
  <si>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</si>
  <si>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</si>
  <si>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</si>
  <si>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</si>
  <si>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</si>
  <si>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</si>
  <si>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</si>
  <si>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</si>
  <si>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</si>
  <si>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</si>
  <si>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</si>
  <si>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</si>
  <si>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</si>
  <si>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</si>
  <si>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</si>
  <si>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</si>
  <si>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</si>
  <si>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</si>
  <si>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</si>
  <si>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</si>
  <si>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</si>
  <si>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</si>
  <si>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</si>
  <si>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</si>
  <si>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</si>
  <si>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</si>
  <si>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</si>
  <si>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</si>
  <si>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</si>
  <si>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</si>
  <si>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</si>
  <si>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</si>
  <si>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</si>
  <si>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</si>
  <si>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</si>
  <si>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</si>
  <si>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</si>
  <si>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</si>
  <si>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</si>
  <si>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</si>
  <si>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</si>
  <si>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</si>
  <si>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</si>
  <si>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</si>
  <si>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</si>
  <si>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</si>
  <si>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</si>
  <si>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</si>
  <si>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</si>
  <si>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</si>
  <si>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</si>
  <si>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</si>
  <si>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</si>
  <si>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</si>
  <si>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</si>
  <si>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</si>
  <si>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</si>
  <si>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</si>
  <si>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</si>
  <si>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</si>
  <si>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</si>
  <si>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</si>
  <si>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</si>
  <si>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</si>
  <si>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</si>
  <si>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</si>
  <si>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</si>
  <si>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</si>
  <si>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</si>
  <si>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</si>
  <si>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</si>
  <si>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</si>
  <si>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</si>
  <si>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</si>
  <si>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</si>
  <si>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</si>
  <si>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</si>
  <si>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</si>
  <si>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</si>
  <si>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</si>
  <si>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</si>
  <si>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</si>
  <si>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</si>
  <si>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</si>
  <si>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</si>
  <si>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</si>
  <si>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</si>
  <si>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</si>
  <si>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</si>
  <si>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</si>
  <si>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</si>
  <si>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</si>
  <si>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</si>
  <si>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</si>
  <si>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</si>
  <si>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</si>
  <si>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</si>
  <si>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</si>
  <si>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</si>
  <si>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</si>
  <si>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</si>
  <si>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</si>
  <si>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</si>
  <si>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</si>
  <si>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</si>
  <si>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</si>
  <si>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</si>
  <si>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</si>
  <si>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</si>
  <si>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</si>
  <si>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</si>
  <si>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</si>
  <si>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</si>
  <si>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</si>
  <si>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</si>
  <si>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</si>
  <si>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</si>
  <si>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</si>
  <si>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</si>
  <si>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</si>
  <si>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</si>
  <si>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</si>
  <si>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</si>
  <si>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</si>
  <si>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</si>
  <si>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</si>
  <si>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</si>
  <si>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</si>
  <si>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</si>
  <si>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</si>
  <si>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</si>
  <si>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</si>
  <si>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</si>
  <si>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</si>
  <si>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</si>
  <si>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</si>
  <si>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</si>
  <si>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</si>
  <si>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</si>
  <si>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</si>
  <si>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</si>
  <si>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</si>
  <si>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</si>
  <si>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</si>
  <si>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</si>
  <si>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</si>
  <si>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</si>
  <si>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</si>
  <si>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</si>
  <si>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</si>
  <si>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</si>
  <si>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</si>
  <si>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</si>
  <si>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</si>
  <si>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</si>
  <si>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</si>
  <si>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</si>
  <si>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</si>
  <si>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</si>
  <si>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</si>
  <si>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</si>
  <si>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</si>
  <si>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</si>
  <si>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</si>
  <si>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</si>
  <si>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</si>
  <si>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</si>
  <si>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</si>
  <si>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</si>
  <si>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</si>
  <si>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</si>
  <si>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</si>
  <si>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</si>
  <si>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</si>
  <si>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</si>
  <si>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</si>
  <si>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</si>
  <si>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</si>
  <si>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</si>
  <si>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</si>
  <si>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</si>
  <si>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</si>
  <si>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</si>
  <si>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</si>
  <si>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</si>
  <si>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</si>
  <si>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</si>
  <si>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</si>
  <si>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</si>
  <si>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</si>
  <si>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</si>
  <si>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</si>
  <si>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</si>
  <si>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</si>
  <si>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</si>
  <si>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</si>
  <si>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</si>
  <si>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</si>
  <si>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</si>
  <si>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</si>
  <si>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</si>
  <si>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</si>
  <si>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</si>
  <si>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</si>
  <si>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</si>
  <si>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</si>
  <si>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</si>
  <si>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</si>
  <si>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</si>
  <si>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</si>
  <si>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</si>
  <si>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</si>
  <si>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</si>
  <si>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</si>
  <si>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</si>
  <si>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</si>
  <si>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</si>
  <si>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</si>
  <si>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</si>
  <si>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</si>
  <si>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</si>
  <si>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</si>
  <si>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</si>
  <si>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</si>
  <si>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</si>
  <si>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</si>
  <si>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</si>
  <si>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</si>
  <si>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</si>
  <si>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</si>
  <si>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</si>
  <si>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</si>
  <si>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</si>
  <si>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</si>
  <si>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</si>
  <si>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</si>
  <si>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</si>
  <si>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</si>
  <si>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</si>
  <si>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</si>
  <si>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</si>
  <si>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</si>
  <si>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</si>
  <si>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</si>
  <si>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</si>
  <si>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</si>
  <si>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</si>
  <si>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</si>
  <si>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</si>
  <si>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</si>
  <si>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</si>
  <si>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</si>
  <si>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</si>
  <si>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</si>
  <si>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</si>
  <si>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</si>
  <si>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</si>
  <si>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</si>
  <si>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</si>
  <si>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</si>
  <si>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</si>
  <si>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</si>
  <si>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</si>
  <si>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</si>
  <si>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</si>
  <si>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</si>
  <si>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</si>
  <si>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</si>
  <si>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</si>
  <si>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</si>
  <si>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</si>
  <si>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</si>
  <si>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</si>
  <si>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</si>
  <si>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</si>
  <si>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</si>
  <si>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</si>
  <si>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</si>
  <si>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</si>
  <si>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</si>
  <si>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</si>
  <si>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</si>
  <si>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</si>
  <si>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</si>
  <si>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</si>
  <si>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</si>
  <si>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</si>
  <si>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</si>
  <si>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</si>
  <si>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</si>
  <si>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</si>
  <si>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</si>
  <si>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</si>
  <si>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</si>
  <si>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</si>
  <si>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</si>
  <si>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</si>
  <si>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</si>
  <si>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</si>
  <si>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</si>
  <si>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</si>
  <si>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</si>
  <si>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</si>
  <si>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</si>
  <si>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</si>
  <si>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</si>
  <si>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</si>
  <si>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</si>
  <si>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</si>
  <si>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</si>
  <si>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</si>
  <si>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</si>
  <si>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</si>
  <si>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</si>
  <si>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</si>
  <si>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</si>
  <si>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</si>
  <si>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</si>
  <si>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</si>
  <si>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</si>
  <si>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</si>
  <si>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</si>
  <si>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</si>
  <si>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</si>
  <si>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</si>
  <si>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</si>
  <si>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</si>
  <si>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</si>
  <si>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</si>
  <si>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</si>
  <si>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</si>
  <si>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</si>
  <si>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</si>
  <si>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</si>
  <si>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</si>
  <si>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</si>
  <si>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</si>
  <si>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</si>
  <si>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</si>
  <si>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</si>
  <si>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</si>
  <si>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</si>
  <si>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</si>
  <si>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</si>
  <si>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</si>
  <si>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</si>
  <si>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</si>
  <si>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</si>
  <si>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</si>
  <si>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</si>
  <si>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</si>
  <si>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</si>
  <si>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</si>
  <si>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</si>
  <si>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</si>
  <si>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</si>
  <si>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</si>
  <si>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</si>
  <si>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</si>
  <si>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</si>
  <si>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</si>
  <si>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</si>
  <si>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</si>
  <si>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</si>
  <si>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</si>
  <si>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</si>
  <si>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</si>
  <si>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</si>
  <si>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</si>
  <si>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</si>
  <si>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</si>
  <si>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</si>
  <si>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</si>
  <si>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</si>
  <si>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</si>
  <si>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</si>
  <si>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</si>
  <si>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</si>
  <si>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</si>
  <si>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</si>
  <si>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</si>
  <si>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</si>
  <si>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</si>
  <si>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</si>
  <si>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</si>
  <si>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</si>
  <si>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</si>
  <si>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</si>
  <si>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</si>
  <si>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</si>
  <si>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</si>
  <si>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</si>
  <si>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</si>
  <si>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</si>
  <si>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</si>
  <si>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</si>
  <si>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</si>
  <si>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</si>
  <si>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</si>
  <si>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</si>
  <si>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</si>
  <si>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</si>
  <si>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</si>
  <si>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</si>
  <si>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</si>
  <si>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</si>
  <si>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</si>
  <si>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</si>
  <si>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</si>
  <si>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</si>
  <si>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</si>
  <si>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</si>
  <si>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</si>
  <si>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</si>
  <si>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</si>
  <si>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</si>
  <si>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</si>
  <si>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</si>
  <si>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</si>
  <si>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</si>
  <si>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</si>
  <si>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</si>
  <si>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</si>
  <si>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</si>
  <si>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</si>
  <si>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</si>
  <si>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</si>
  <si>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</si>
  <si>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</si>
  <si>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</si>
  <si>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</si>
  <si>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</si>
  <si>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</si>
  <si>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</si>
  <si>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</si>
  <si>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</si>
  <si>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</si>
  <si>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</si>
  <si>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</si>
  <si>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</si>
  <si>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</si>
  <si>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</si>
  <si>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</si>
  <si>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</si>
  <si>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</si>
  <si>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</si>
  <si>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</si>
  <si>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</si>
  <si>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</si>
  <si>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</si>
  <si>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</si>
  <si>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</si>
  <si>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</si>
  <si>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</si>
  <si>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</si>
  <si>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</si>
  <si>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</si>
  <si>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</si>
  <si>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</si>
  <si>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</si>
  <si>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</si>
  <si>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</si>
  <si>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</si>
  <si>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</si>
  <si>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</si>
  <si>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</si>
  <si>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</si>
  <si>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</si>
  <si>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</si>
  <si>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</si>
  <si>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</si>
  <si>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</si>
  <si>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</si>
  <si>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</si>
  <si>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</si>
  <si>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</si>
  <si>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</si>
  <si>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</si>
  <si>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</si>
  <si>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</si>
  <si>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</si>
  <si>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</si>
  <si>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</si>
  <si>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</si>
  <si>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</si>
  <si>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</si>
  <si>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</si>
  <si>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</si>
  <si>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</si>
  <si>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</si>
  <si>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</si>
  <si>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</si>
  <si>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</si>
  <si>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</si>
  <si>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</si>
  <si>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</si>
  <si>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</si>
  <si>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</si>
  <si>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</si>
  <si>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</si>
  <si>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</si>
  <si>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</si>
  <si>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</si>
  <si>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</si>
  <si>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</si>
  <si>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</si>
  <si>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</si>
  <si>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</si>
  <si>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</si>
  <si>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</si>
  <si>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</si>
  <si>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</si>
  <si>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</si>
  <si>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</si>
  <si>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</si>
  <si>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</si>
  <si>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</si>
  <si>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</si>
  <si>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</si>
  <si>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</si>
  <si>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</si>
  <si>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</si>
  <si>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</si>
  <si>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</si>
  <si>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</si>
  <si>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</si>
  <si>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</si>
  <si>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</si>
  <si>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</si>
  <si>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</si>
  <si>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</si>
  <si>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</si>
  <si>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</si>
  <si>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</si>
  <si>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</si>
  <si>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</si>
  <si>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</si>
  <si>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</si>
  <si>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</si>
  <si>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</si>
  <si>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</si>
  <si>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</si>
  <si>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</si>
  <si>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</si>
  <si>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</si>
  <si>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</si>
  <si>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</si>
  <si>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</si>
  <si>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</si>
  <si>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</si>
  <si>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</si>
  <si>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</si>
  <si>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</si>
  <si>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</si>
  <si>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</si>
  <si>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</si>
  <si>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</si>
  <si>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</si>
  <si>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</si>
  <si>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</si>
  <si>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</si>
  <si>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</si>
  <si>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</si>
  <si>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</si>
  <si>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</si>
  <si>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</si>
  <si>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</si>
  <si>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</si>
  <si>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</si>
  <si>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</si>
  <si>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</si>
  <si>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</si>
  <si>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</si>
  <si>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</si>
  <si>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</si>
  <si>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</si>
  <si>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</si>
  <si>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</si>
  <si>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</si>
  <si>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</si>
  <si>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</si>
  <si>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</si>
  <si>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</si>
  <si>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</si>
  <si>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</si>
  <si>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</si>
  <si>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</si>
  <si>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</si>
  <si>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</si>
  <si>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</si>
  <si>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</si>
  <si>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</si>
  <si>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</si>
  <si>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</si>
  <si>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</si>
  <si>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</si>
  <si>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</si>
  <si>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</si>
  <si>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</si>
  <si>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</si>
  <si>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</si>
  <si>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</si>
  <si>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</si>
  <si>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</si>
  <si>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</si>
  <si>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</si>
  <si>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</si>
  <si>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</si>
  <si>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</si>
  <si>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</si>
  <si>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</si>
  <si>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</si>
  <si>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</si>
  <si>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</si>
  <si>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</si>
  <si>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</si>
  <si>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</si>
  <si>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</si>
  <si>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</si>
  <si>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</si>
  <si>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</si>
  <si>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</si>
  <si>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</si>
  <si>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</si>
  <si>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</si>
  <si>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</si>
  <si>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</si>
  <si>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</si>
  <si>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</si>
  <si>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</si>
  <si>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</si>
  <si>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</si>
  <si>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</si>
  <si>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</si>
  <si>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</si>
  <si>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</si>
  <si>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</si>
  <si>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</si>
  <si>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</si>
  <si>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</si>
  <si>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</si>
  <si>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</si>
  <si>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</si>
  <si>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</si>
  <si>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</si>
  <si>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</si>
  <si>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</si>
  <si>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</si>
  <si>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</si>
  <si>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</si>
  <si>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</si>
  <si>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</si>
  <si>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</si>
  <si>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</si>
  <si>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</si>
  <si>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</si>
  <si>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</si>
  <si>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</si>
  <si>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</si>
  <si>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</si>
  <si>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</si>
  <si>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</si>
  <si>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</si>
  <si>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</si>
  <si>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</si>
  <si>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</si>
  <si>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</si>
  <si>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</si>
  <si>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</si>
  <si>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</si>
  <si>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</si>
  <si>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</si>
  <si>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</si>
  <si>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</si>
  <si>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</si>
  <si>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</si>
  <si>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</si>
  <si>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</si>
  <si>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</si>
  <si>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</si>
  <si>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</si>
  <si>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</si>
  <si>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</si>
  <si>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</si>
  <si>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</si>
  <si>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</si>
  <si>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</si>
  <si>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</si>
  <si>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</si>
  <si>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</si>
  <si>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</si>
  <si>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</si>
  <si>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</si>
  <si>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</si>
  <si>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</si>
  <si>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</si>
  <si>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</si>
  <si>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</si>
  <si>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</si>
  <si>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</si>
  <si>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</si>
  <si>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</si>
  <si>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</si>
  <si>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</si>
  <si>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</si>
  <si>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</si>
  <si>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</si>
  <si>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</si>
  <si>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</si>
  <si>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</si>
  <si>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</si>
  <si>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</si>
  <si>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</si>
  <si>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</si>
  <si>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</si>
  <si>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</si>
  <si>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</si>
  <si>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</si>
  <si>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</si>
  <si>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</si>
  <si>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</si>
  <si>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</si>
  <si>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</si>
  <si>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</si>
  <si>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</si>
  <si>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</si>
  <si>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</si>
  <si>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</si>
  <si>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</si>
  <si>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</si>
  <si>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</si>
  <si>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</si>
  <si>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</si>
  <si>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</si>
  <si>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</si>
  <si>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</si>
  <si>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</si>
  <si>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</si>
  <si>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</si>
  <si>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</si>
  <si>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</si>
  <si>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</si>
  <si>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</si>
  <si>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</si>
  <si>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</si>
  <si>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</si>
  <si>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</si>
  <si>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</si>
  <si>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</si>
  <si>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</si>
  <si>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</si>
  <si>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</si>
  <si>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</si>
  <si>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</si>
  <si>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</si>
  <si>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</si>
  <si>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</si>
  <si>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</si>
  <si>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</si>
  <si>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</si>
  <si>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</si>
  <si>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</si>
  <si>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</si>
  <si>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</si>
  <si>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</si>
  <si>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</si>
  <si>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</si>
  <si>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</si>
  <si>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</si>
  <si>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</si>
  <si>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</si>
  <si>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</si>
  <si>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</si>
  <si>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</si>
  <si>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</si>
  <si>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</si>
  <si>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</si>
  <si>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</si>
  <si>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</si>
  <si>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</si>
  <si>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</si>
  <si>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</si>
  <si>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</si>
  <si>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</si>
  <si>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</si>
  <si>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</si>
  <si>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</si>
  <si>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</si>
  <si>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</si>
  <si>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</si>
  <si>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</si>
  <si>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</si>
  <si>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</si>
  <si>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</si>
  <si>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</si>
  <si>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</si>
  <si>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</si>
  <si>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</si>
  <si>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</si>
  <si>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</si>
  <si>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</si>
  <si>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</si>
  <si>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</si>
  <si>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</si>
  <si>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</si>
  <si>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</si>
  <si>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</si>
  <si>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</si>
  <si>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</si>
  <si>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</si>
  <si>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</si>
  <si>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</si>
  <si>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</si>
  <si>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</si>
  <si>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</si>
  <si>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</si>
  <si>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</si>
  <si>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</si>
  <si>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</si>
  <si>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</si>
  <si>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</si>
  <si>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</si>
  <si>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</si>
  <si>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</si>
  <si>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</si>
  <si>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</si>
  <si>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</si>
  <si>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</si>
  <si>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</si>
  <si>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</si>
  <si>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</si>
  <si>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</si>
  <si>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</si>
  <si>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</si>
  <si>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</si>
  <si>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</si>
  <si>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</si>
  <si>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</si>
  <si>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</si>
  <si>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</si>
  <si>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</si>
  <si>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</si>
  <si>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</si>
  <si>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</si>
  <si>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</si>
  <si>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</si>
  <si>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</si>
  <si>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</si>
  <si>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</si>
  <si>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</si>
  <si>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</si>
  <si>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</si>
  <si>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</si>
  <si>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</si>
  <si>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</si>
  <si>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</si>
  <si>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</si>
  <si>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</si>
  <si>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</si>
  <si>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</si>
  <si>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</si>
  <si>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</si>
  <si>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</si>
  <si>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</si>
  <si>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</si>
  <si>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</si>
  <si>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</si>
  <si>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</si>
  <si>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</si>
  <si>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</si>
  <si>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</si>
  <si>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</si>
  <si>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</si>
  <si>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</si>
  <si>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</si>
  <si>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</si>
  <si>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</si>
  <si>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</si>
  <si>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</si>
  <si>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</si>
  <si>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</si>
  <si>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</si>
  <si>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</si>
  <si>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</si>
  <si>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</si>
  <si>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</si>
  <si>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</si>
  <si>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</si>
  <si>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</si>
  <si>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</si>
  <si>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</si>
  <si>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</si>
  <si>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</si>
  <si>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</si>
  <si>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</si>
  <si>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</si>
  <si>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</si>
  <si>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</si>
  <si>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</si>
  <si>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</si>
  <si>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</si>
  <si>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</si>
  <si>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</si>
  <si>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</si>
  <si>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</si>
  <si>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</si>
  <si>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</si>
  <si>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</si>
  <si>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</si>
  <si>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</si>
  <si>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</si>
  <si>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</si>
  <si>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</si>
  <si>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</si>
  <si>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</si>
  <si>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</si>
  <si>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</si>
  <si>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</si>
  <si>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</si>
  <si>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</si>
  <si>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</si>
  <si>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</si>
  <si>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</si>
  <si>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</si>
  <si>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</si>
  <si>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</si>
  <si>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</si>
  <si>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</si>
  <si>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</si>
  <si>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</si>
  <si>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</si>
  <si>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</si>
  <si>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</si>
  <si>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</si>
  <si>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</si>
  <si>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</si>
  <si>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</si>
  <si>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</si>
  <si>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</si>
  <si>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</si>
  <si>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</si>
  <si>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</si>
  <si>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</si>
  <si>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</si>
  <si>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</si>
  <si>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</si>
  <si>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</si>
  <si>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</si>
  <si>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</si>
  <si>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</si>
  <si>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</si>
  <si>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</si>
  <si>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</si>
  <si>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</si>
  <si>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</si>
  <si>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</si>
  <si>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</si>
  <si>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</si>
  <si>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</si>
  <si>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</si>
  <si>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</si>
  <si>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</si>
  <si>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</si>
  <si>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</si>
  <si>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</si>
  <si>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</si>
  <si>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</si>
  <si>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</si>
  <si>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</si>
  <si>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</si>
  <si>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</si>
  <si>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</si>
  <si>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</si>
  <si>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</si>
  <si>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</si>
  <si>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</si>
  <si>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</si>
  <si>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</si>
  <si>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</si>
  <si>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</si>
  <si>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</si>
  <si>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</si>
  <si>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</si>
  <si>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</si>
  <si>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</si>
  <si>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</si>
  <si>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</si>
  <si>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</si>
  <si>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</si>
  <si>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</si>
  <si>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</si>
  <si>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</si>
  <si>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</si>
  <si>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</si>
  <si>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</si>
  <si>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</si>
  <si>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</si>
  <si>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</si>
  <si>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</si>
  <si>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</si>
  <si>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</si>
  <si>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</si>
  <si>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</si>
  <si>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</si>
  <si>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</si>
  <si>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</si>
  <si>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</si>
  <si>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</si>
  <si>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</si>
  <si>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</si>
  <si>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</si>
  <si>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</si>
  <si>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</si>
  <si>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</si>
  <si>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</si>
  <si>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</si>
  <si>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</si>
  <si>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</si>
  <si>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</si>
  <si>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</si>
  <si>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</si>
  <si>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</si>
  <si>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</si>
  <si>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</si>
  <si>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</si>
  <si>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</si>
  <si>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</si>
  <si>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</si>
  <si>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</si>
  <si>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</si>
  <si>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</si>
  <si>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</si>
  <si>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</si>
  <si>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</si>
  <si>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</si>
  <si>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</si>
  <si>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</si>
  <si>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</si>
  <si>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</si>
  <si>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</si>
  <si>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</si>
  <si>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</si>
  <si>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</si>
  <si>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</si>
  <si>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</si>
  <si>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</si>
  <si>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</si>
  <si>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</si>
  <si>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</si>
  <si>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</si>
  <si>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</si>
  <si>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</si>
  <si>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</si>
  <si>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</si>
  <si>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</si>
  <si>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</si>
  <si>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</si>
  <si>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</si>
  <si>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</si>
  <si>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</si>
  <si>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</si>
  <si>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</si>
  <si>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</si>
  <si>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</si>
  <si>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</si>
  <si>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</si>
  <si>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</si>
  <si>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</si>
  <si>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</si>
  <si>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</si>
  <si>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</si>
  <si>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</si>
  <si>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</si>
  <si>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</si>
  <si>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</si>
  <si>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</si>
  <si>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</si>
  <si>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</si>
  <si>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</si>
  <si>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</si>
  <si>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</si>
  <si>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</si>
  <si>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</si>
  <si>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</si>
  <si>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</si>
  <si>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</si>
  <si>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</si>
  <si>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</si>
  <si>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</si>
  <si>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</si>
  <si>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</si>
  <si>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</si>
  <si>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</si>
  <si>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</si>
  <si>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</si>
  <si>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</si>
  <si>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</si>
  <si>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</si>
  <si>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</si>
  <si>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</si>
  <si>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</si>
  <si>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</si>
  <si>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</si>
  <si>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</si>
  <si>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</si>
  <si>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</si>
  <si>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</si>
  <si>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</si>
  <si>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</si>
  <si>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</si>
  <si>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</si>
  <si>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</si>
  <si>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</si>
  <si>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</si>
  <si>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</si>
  <si>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</si>
  <si>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</si>
  <si>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</si>
  <si>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</si>
  <si>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</si>
  <si>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</si>
  <si>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</si>
  <si>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</si>
  <si>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</si>
  <si>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</si>
  <si>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</si>
  <si>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</si>
  <si>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</si>
  <si>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</si>
  <si>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</si>
  <si>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</si>
  <si>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</si>
  <si>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</si>
  <si>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</si>
  <si>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</si>
  <si>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</si>
  <si>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</si>
  <si>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</si>
  <si>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</si>
  <si>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</si>
  <si>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</si>
  <si>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</si>
  <si>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</si>
  <si>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</si>
  <si>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</si>
  <si>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</si>
  <si>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</si>
  <si>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</si>
  <si>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</si>
  <si>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</si>
  <si>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</si>
  <si>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</si>
  <si>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</si>
  <si>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</si>
  <si>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</si>
  <si>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</si>
  <si>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</si>
  <si>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</si>
  <si>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</si>
  <si>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</si>
  <si>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</si>
  <si>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</si>
  <si>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</si>
  <si>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</si>
  <si>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</si>
  <si>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</si>
  <si>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</si>
  <si>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</si>
  <si>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</si>
  <si>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</si>
  <si>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</si>
  <si>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</si>
  <si>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</si>
  <si>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</si>
  <si>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</si>
  <si>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</si>
  <si>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</si>
  <si>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</si>
  <si>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</si>
  <si>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</si>
  <si>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</si>
  <si>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</si>
  <si>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</si>
  <si>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</si>
  <si>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</si>
  <si>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</si>
  <si>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</si>
  <si>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</si>
  <si>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</si>
  <si>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</si>
  <si>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</si>
  <si>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</si>
  <si>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</si>
  <si>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</si>
  <si>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</si>
  <si>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</si>
  <si>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</si>
  <si>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</si>
  <si>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</si>
  <si>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</si>
  <si>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</si>
  <si>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</si>
  <si>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</si>
  <si>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</si>
  <si>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</si>
  <si>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</si>
  <si>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</si>
  <si>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</si>
  <si>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</si>
  <si>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</si>
  <si>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</si>
  <si>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</si>
  <si>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</si>
  <si>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</si>
  <si>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</si>
  <si>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</si>
  <si>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</si>
  <si>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</si>
  <si>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</si>
  <si>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</si>
  <si>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</si>
  <si>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</si>
  <si>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</si>
  <si>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</si>
  <si>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</si>
  <si>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</si>
  <si>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</si>
  <si>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</si>
  <si>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</si>
  <si>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</si>
  <si>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</si>
  <si>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</si>
  <si>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</si>
  <si>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</si>
  <si>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</si>
  <si>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</si>
  <si>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</si>
  <si>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</si>
  <si>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</si>
  <si>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</si>
  <si>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</si>
  <si>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</si>
  <si>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</si>
  <si>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</si>
  <si>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</si>
  <si>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</si>
  <si>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</si>
  <si>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</si>
  <si>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</si>
  <si>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</si>
  <si>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</si>
  <si>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</si>
  <si>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</si>
  <si>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</si>
  <si>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</si>
  <si>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</si>
  <si>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</si>
  <si>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</si>
  <si>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</si>
  <si>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</si>
  <si>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</si>
  <si>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</si>
  <si>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</si>
  <si>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</si>
  <si>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</si>
  <si>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</si>
  <si>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</si>
  <si>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</si>
  <si>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</si>
  <si>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</si>
  <si>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</si>
  <si>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</si>
  <si>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</si>
  <si>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</si>
  <si>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</si>
  <si>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</si>
  <si>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</si>
  <si>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</si>
  <si>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</si>
  <si>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</si>
  <si>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</si>
  <si>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</si>
  <si>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</si>
  <si>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</si>
  <si>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</si>
  <si>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</si>
  <si>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</si>
  <si>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</si>
  <si>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</si>
  <si>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</si>
  <si>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</si>
  <si>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</si>
  <si>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</si>
  <si>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</si>
  <si>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</si>
  <si>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</si>
  <si>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</si>
  <si>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</si>
  <si>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</si>
  <si>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</si>
  <si>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</si>
  <si>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</si>
  <si>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</si>
  <si>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</si>
  <si>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</si>
  <si>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</si>
  <si>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</si>
  <si>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</si>
  <si>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</si>
  <si>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</si>
  <si>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</si>
  <si>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</si>
  <si>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</si>
  <si>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</si>
  <si>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</si>
  <si>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</si>
  <si>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</si>
  <si>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</si>
  <si>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</si>
  <si>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</si>
  <si>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</si>
  <si>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</si>
  <si>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</si>
  <si>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</si>
  <si>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</si>
  <si>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</si>
  <si>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</si>
  <si>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</si>
  <si>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</si>
  <si>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</si>
  <si>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</si>
  <si>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</si>
  <si>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</si>
  <si>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</si>
  <si>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</si>
  <si>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</si>
  <si>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</si>
  <si>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</si>
  <si>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</si>
  <si>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</si>
  <si>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</si>
  <si>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</si>
  <si>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</si>
  <si>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</si>
  <si>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</si>
  <si>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</si>
  <si>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</si>
  <si>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</si>
  <si>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</si>
  <si>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</si>
  <si>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</si>
  <si>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</si>
  <si>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</si>
  <si>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</si>
  <si>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</si>
  <si>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</si>
  <si>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</si>
  <si>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</si>
  <si>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</si>
  <si>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</si>
  <si>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</si>
  <si>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</si>
  <si>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</si>
  <si>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</si>
  <si>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</si>
  <si>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</si>
  <si>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</si>
  <si>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</si>
  <si>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</si>
  <si>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</si>
  <si>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</si>
  <si>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</si>
  <si>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</si>
  <si>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</si>
  <si>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</si>
  <si>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</si>
  <si>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</si>
  <si>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</si>
  <si>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</si>
  <si>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</si>
  <si>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</si>
  <si>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</si>
  <si>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</si>
  <si>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</si>
  <si>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</si>
  <si>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</si>
  <si>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</si>
  <si>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</si>
  <si>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</si>
  <si>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</si>
  <si>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</si>
  <si>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</si>
  <si>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</si>
  <si>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</si>
  <si>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</si>
  <si>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</si>
  <si>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</si>
  <si>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</si>
  <si>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</si>
  <si>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</si>
  <si>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</si>
  <si>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</si>
  <si>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</si>
  <si>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</si>
  <si>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</si>
  <si>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</si>
  <si>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</si>
  <si>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</si>
  <si>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</si>
  <si>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</si>
  <si>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</si>
  <si>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</si>
  <si>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</si>
  <si>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</si>
  <si>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</si>
  <si>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</si>
  <si>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</si>
  <si>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</si>
  <si>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</si>
  <si>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</si>
  <si>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</si>
  <si>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</si>
  <si>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</si>
  <si>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</si>
  <si>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</si>
  <si>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</si>
  <si>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</si>
  <si>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</si>
  <si>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</si>
  <si>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</si>
  <si>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</si>
  <si>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</si>
  <si>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</si>
  <si>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</si>
  <si>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</si>
  <si>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</si>
  <si>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</si>
  <si>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</si>
  <si>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</si>
  <si>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</si>
  <si>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</si>
  <si>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</si>
  <si>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</si>
  <si>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</si>
  <si>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</si>
  <si>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</si>
  <si>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</si>
  <si>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</si>
  <si>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</si>
  <si>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</si>
  <si>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</si>
  <si>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</si>
  <si>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</si>
  <si>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</si>
  <si>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</si>
  <si>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</si>
  <si>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</si>
  <si>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</si>
  <si>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</si>
  <si>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</si>
  <si>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</si>
  <si>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</si>
  <si>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</si>
  <si>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</si>
  <si>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</si>
  <si>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</si>
  <si>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</si>
  <si>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</si>
  <si>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</si>
  <si>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</si>
  <si>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</si>
  <si>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</si>
  <si>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</si>
  <si>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</si>
  <si>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</si>
  <si>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</si>
  <si>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</si>
  <si>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</si>
  <si>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</si>
  <si>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</si>
  <si>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</si>
  <si>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</si>
  <si>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</si>
  <si>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</si>
  <si>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</si>
  <si>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</si>
  <si>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</si>
  <si>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</si>
  <si>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</si>
  <si>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</si>
  <si>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</si>
  <si>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</si>
  <si>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</si>
  <si>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</si>
  <si>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</si>
  <si>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</si>
  <si>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</si>
  <si>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</si>
  <si>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</si>
  <si>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</si>
  <si>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</si>
  <si>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</si>
  <si>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</si>
  <si>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</si>
  <si>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</si>
  <si>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</si>
  <si>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</si>
  <si>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</si>
  <si>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</si>
  <si>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</si>
  <si>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</si>
  <si>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</si>
  <si>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</si>
  <si>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</si>
  <si>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</si>
  <si>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</si>
  <si>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</si>
  <si>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</si>
  <si>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</si>
  <si>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</si>
  <si>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</si>
  <si>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</si>
  <si>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</si>
  <si>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</si>
  <si>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</si>
  <si>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</si>
  <si>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</si>
  <si>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</si>
  <si>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</si>
  <si>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</si>
  <si>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</si>
  <si>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</si>
  <si>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</si>
  <si>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</si>
  <si>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</si>
  <si>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</si>
  <si>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</si>
  <si>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</si>
  <si>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</si>
  <si>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</si>
  <si>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</si>
  <si>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</si>
  <si>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</si>
  <si>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</si>
  <si>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</si>
  <si>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</si>
  <si>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</si>
  <si>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</si>
  <si>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</si>
  <si>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</si>
  <si>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</si>
  <si>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</si>
  <si>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</si>
  <si>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</si>
  <si>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</si>
  <si>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</si>
  <si>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</si>
  <si>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</si>
  <si>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</si>
  <si>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</si>
  <si>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</si>
  <si>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</si>
  <si>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</si>
  <si>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</si>
  <si>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</si>
  <si>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</si>
  <si>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</si>
  <si>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</si>
  <si>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</si>
  <si>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</si>
  <si>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</si>
  <si>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</si>
  <si>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</si>
  <si>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</si>
  <si>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</si>
  <si>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</si>
  <si>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</si>
  <si>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</si>
  <si>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</si>
  <si>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</si>
  <si>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</si>
  <si>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</si>
  <si>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</si>
  <si>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</si>
  <si>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</si>
  <si>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</si>
  <si>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</si>
  <si>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</si>
  <si>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</si>
  <si>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</si>
  <si>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</si>
  <si>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</si>
  <si>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</si>
  <si>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</si>
  <si>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</si>
  <si>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</si>
  <si>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</si>
  <si>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</si>
  <si>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</si>
  <si>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</si>
  <si>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</si>
  <si>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</si>
  <si>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</si>
  <si>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</si>
  <si>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</si>
  <si>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</si>
  <si>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</si>
  <si>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</si>
  <si>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</si>
  <si>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</si>
  <si>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</si>
  <si>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</si>
  <si>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</si>
  <si>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</si>
  <si>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</si>
  <si>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</si>
  <si>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</si>
  <si>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</si>
  <si>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</si>
  <si>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</si>
  <si>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</si>
  <si>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</si>
  <si>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</si>
  <si>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</si>
  <si>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</si>
  <si>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</si>
  <si>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</si>
  <si>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</si>
  <si>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</si>
  <si>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</si>
  <si>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</si>
  <si>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</si>
  <si>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</si>
  <si>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</si>
  <si>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</si>
  <si>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</si>
  <si>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</si>
  <si>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</si>
  <si>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</si>
  <si>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</si>
  <si>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</si>
  <si>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</si>
  <si>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</si>
  <si>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</si>
  <si>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</si>
  <si>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</si>
  <si>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</si>
  <si>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</si>
  <si>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</si>
  <si>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</si>
  <si>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</si>
  <si>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</si>
  <si>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</si>
  <si>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</si>
  <si>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</si>
  <si>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</si>
  <si>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</si>
  <si>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</si>
  <si>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</si>
  <si>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</si>
  <si>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</si>
  <si>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</si>
  <si>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</si>
  <si>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</si>
  <si>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</si>
  <si>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</si>
  <si>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</si>
  <si>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</si>
  <si>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</si>
  <si>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</si>
  <si>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</si>
  <si>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</si>
  <si>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</si>
  <si>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</si>
  <si>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</si>
  <si>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</si>
  <si>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</si>
  <si>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</si>
  <si>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</si>
  <si>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</si>
  <si>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</si>
  <si>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</si>
  <si>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</si>
  <si>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</si>
  <si>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</si>
  <si>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</si>
  <si>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</si>
  <si>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</si>
  <si>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</si>
  <si>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</si>
  <si>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</si>
  <si>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</si>
  <si>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</si>
  <si>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</si>
  <si>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</si>
  <si>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</si>
  <si>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</si>
  <si>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</si>
  <si>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</si>
  <si>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</si>
  <si>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</si>
  <si>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</si>
  <si>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</si>
  <si>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</si>
  <si>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</si>
  <si>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</si>
  <si>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</si>
  <si>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</si>
  <si>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</si>
  <si>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</si>
  <si>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</si>
  <si>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</si>
  <si>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</si>
  <si>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</si>
  <si>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</si>
  <si>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</si>
  <si>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</si>
  <si>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</si>
  <si>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</si>
  <si>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</si>
  <si>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</si>
  <si>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</si>
  <si>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</si>
  <si>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</si>
  <si>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</si>
  <si>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</si>
  <si>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</si>
  <si>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</si>
  <si>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</si>
  <si>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</si>
  <si>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</si>
  <si>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</si>
  <si>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</si>
  <si>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</si>
  <si>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</si>
  <si>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</si>
  <si>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</si>
  <si>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</si>
  <si>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</si>
  <si>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</si>
  <si>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</si>
  <si>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</si>
  <si>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</si>
  <si>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</si>
  <si>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</si>
  <si>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</si>
  <si>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</si>
  <si>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</si>
  <si>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</si>
  <si>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</si>
  <si>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</si>
  <si>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</si>
  <si>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</si>
  <si>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</si>
  <si>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</si>
  <si>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</si>
  <si>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</si>
  <si>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</si>
  <si>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</si>
  <si>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</si>
  <si>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</si>
  <si>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</si>
  <si>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</si>
  <si>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</si>
  <si>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</si>
  <si>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</si>
  <si>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</si>
  <si>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</si>
  <si>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</si>
  <si>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</si>
  <si>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</si>
  <si>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</si>
  <si>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</si>
  <si>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</si>
  <si>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</si>
  <si>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</si>
  <si>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</si>
  <si>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</si>
  <si>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</si>
  <si>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</si>
  <si>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</si>
  <si>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</si>
  <si>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</si>
  <si>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</si>
  <si>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</si>
  <si>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</si>
  <si>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</si>
  <si>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</si>
  <si>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</si>
  <si>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</si>
  <si>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</si>
  <si>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</si>
  <si>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</si>
  <si>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</si>
  <si>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</si>
  <si>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</si>
  <si>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</si>
  <si>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</si>
  <si>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</si>
  <si>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</si>
  <si>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</si>
  <si>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</si>
  <si>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</si>
  <si>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</si>
  <si>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</si>
  <si>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</si>
  <si>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</si>
  <si>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</si>
  <si>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</si>
  <si>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</si>
  <si>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</si>
  <si>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</si>
  <si>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</si>
  <si>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</si>
  <si>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</si>
  <si>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</si>
  <si>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</si>
  <si>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</si>
  <si>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</si>
  <si>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</si>
  <si>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</si>
  <si>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</si>
  <si>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</si>
  <si>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</si>
  <si>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</si>
  <si>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</si>
  <si>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</si>
  <si>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</si>
  <si>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</si>
  <si>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</si>
  <si>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</si>
  <si>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</si>
  <si>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</si>
  <si>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</si>
  <si>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</si>
  <si>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</si>
  <si>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</si>
  <si>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</si>
  <si>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</si>
  <si>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</si>
  <si>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</si>
  <si>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</si>
  <si>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</si>
  <si>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</si>
  <si>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</si>
  <si>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</si>
  <si>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</si>
  <si>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</si>
  <si>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</si>
  <si>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</si>
  <si>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</si>
  <si>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</si>
  <si>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</si>
  <si>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</si>
  <si>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</si>
  <si>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</si>
  <si>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</si>
  <si>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</si>
  <si>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</si>
  <si>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</si>
  <si>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</si>
  <si>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</si>
  <si>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</si>
  <si>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</si>
  <si>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</si>
  <si>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</si>
  <si>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</si>
  <si>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</si>
  <si>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</si>
  <si>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</si>
  <si>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</si>
  <si>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</si>
  <si>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</si>
  <si>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</si>
  <si>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</si>
  <si>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</si>
  <si>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</si>
  <si>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</si>
  <si>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</si>
  <si>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</si>
  <si>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</si>
  <si>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</si>
  <si>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</si>
  <si>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</si>
  <si>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</si>
  <si>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</si>
  <si>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</si>
  <si>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</si>
  <si>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</si>
  <si>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</si>
  <si>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</si>
  <si>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</si>
  <si>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</si>
  <si>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</si>
  <si>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</si>
  <si>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</si>
  <si>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</si>
  <si>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</si>
  <si>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</si>
  <si>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</si>
  <si>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</si>
  <si>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</si>
  <si>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</si>
  <si>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</si>
  <si>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</si>
  <si>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</si>
  <si>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</si>
  <si>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</si>
  <si>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</si>
  <si>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</si>
  <si>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</si>
  <si>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</si>
  <si>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</si>
  <si>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</si>
  <si>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</si>
  <si>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</si>
  <si>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</si>
  <si>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</si>
  <si>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</si>
  <si>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</si>
  <si>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</si>
  <si>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</si>
  <si>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</si>
  <si>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</si>
  <si>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</si>
  <si>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</si>
  <si>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</si>
  <si>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</si>
  <si>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</si>
  <si>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</si>
  <si>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</si>
  <si>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</si>
  <si>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</si>
  <si>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</si>
  <si>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</si>
  <si>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</si>
  <si>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</si>
  <si>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</si>
  <si>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</si>
  <si>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</si>
  <si>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</si>
  <si>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</si>
  <si>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</si>
  <si>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</si>
  <si>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</si>
  <si>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</si>
  <si>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</si>
  <si>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</si>
  <si>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</si>
  <si>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</si>
  <si>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</si>
  <si>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</si>
  <si>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</si>
  <si>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</si>
  <si>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</si>
  <si>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</si>
  <si>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</si>
  <si>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</si>
  <si>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</si>
  <si>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</si>
  <si>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</si>
  <si>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</si>
  <si>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</si>
  <si>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</si>
  <si>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</si>
  <si>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</si>
  <si>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</si>
  <si>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</si>
  <si>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</si>
  <si>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</si>
  <si>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</si>
  <si>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</si>
  <si>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</si>
  <si>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</si>
  <si>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</si>
  <si>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</si>
  <si>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</si>
  <si>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</si>
  <si>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</si>
  <si>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</si>
  <si>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</si>
  <si>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</si>
  <si>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</si>
  <si>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</si>
  <si>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</si>
  <si>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</si>
  <si>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</si>
  <si>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</si>
  <si>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</si>
  <si>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</si>
  <si>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</si>
  <si>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</si>
  <si>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</si>
  <si>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</si>
  <si>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</si>
  <si>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</si>
  <si>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</si>
  <si>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</si>
  <si>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</si>
  <si>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</si>
  <si>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</si>
  <si>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</si>
  <si>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</si>
  <si>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</si>
  <si>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</si>
  <si>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</si>
  <si>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</si>
  <si>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</si>
  <si>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</si>
  <si>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</si>
  <si>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</si>
  <si>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</si>
  <si>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</si>
  <si>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</si>
  <si>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</si>
  <si>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</si>
  <si>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</si>
  <si>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</si>
  <si>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</si>
  <si>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</si>
  <si>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</si>
  <si>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</si>
  <si>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</si>
  <si>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</si>
  <si>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</si>
  <si>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</si>
  <si>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</si>
  <si>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</si>
  <si>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</si>
  <si>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</si>
  <si>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</si>
  <si>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</si>
  <si>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</si>
  <si>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</si>
  <si>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</si>
  <si>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</si>
  <si>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</si>
  <si>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</si>
  <si>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</si>
  <si>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</si>
  <si>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</si>
  <si>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</si>
  <si>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</si>
  <si>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</si>
  <si>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</si>
  <si>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</si>
  <si>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</si>
  <si>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</si>
  <si>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</si>
  <si>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</si>
  <si>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</si>
  <si>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</si>
  <si>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</si>
  <si>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</si>
  <si>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</si>
  <si>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</si>
  <si>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</si>
  <si>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</si>
  <si>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</si>
  <si>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</si>
  <si>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</si>
  <si>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</si>
  <si>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</si>
  <si>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</si>
  <si>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</si>
  <si>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</si>
  <si>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</si>
  <si>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</si>
  <si>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</si>
  <si>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</si>
  <si>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</si>
  <si>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</si>
  <si>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</si>
  <si>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</si>
  <si>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</si>
  <si>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</si>
  <si>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</si>
  <si>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</si>
  <si>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</si>
  <si>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</si>
  <si>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</si>
  <si>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</si>
  <si>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</si>
  <si>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</si>
  <si>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</si>
  <si>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</si>
  <si>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</si>
  <si>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</si>
  <si>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</si>
  <si>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</si>
  <si>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</si>
  <si>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</si>
  <si>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</si>
  <si>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</si>
  <si>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</si>
  <si>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</si>
  <si>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</si>
  <si>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</si>
  <si>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</si>
  <si>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</si>
  <si>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</si>
  <si>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</si>
  <si>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</si>
  <si>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</si>
  <si>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</si>
  <si>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</si>
  <si>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</si>
  <si>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</si>
  <si>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</si>
  <si>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</si>
  <si>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</si>
  <si>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</si>
  <si>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</si>
  <si>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</si>
  <si>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</si>
  <si>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</si>
  <si>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</si>
  <si>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</si>
  <si>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</si>
  <si>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</si>
  <si>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</si>
  <si>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</si>
  <si>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</si>
  <si>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</si>
  <si>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</si>
  <si>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</si>
  <si>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</si>
  <si>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</si>
  <si>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</si>
  <si>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</si>
  <si>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</si>
  <si>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</si>
  <si>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</si>
  <si>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</si>
  <si>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</si>
  <si>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</si>
  <si>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</si>
  <si>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</si>
  <si>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</si>
  <si>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</si>
  <si>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</si>
  <si>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</si>
  <si>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</si>
  <si>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</si>
  <si>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</si>
  <si>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</si>
  <si>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</si>
  <si>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</si>
  <si>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</si>
  <si>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</si>
  <si>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</si>
  <si>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</si>
  <si>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</si>
  <si>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</si>
  <si>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</si>
  <si>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</si>
  <si>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</si>
  <si>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</si>
  <si>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</si>
  <si>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</si>
  <si>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</si>
  <si>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</si>
  <si>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</si>
  <si>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</si>
  <si>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</si>
  <si>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</si>
  <si>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</si>
  <si>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</si>
  <si>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</si>
  <si>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</si>
  <si>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</si>
  <si>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</si>
  <si>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</si>
  <si>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</si>
  <si>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</si>
  <si>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</si>
  <si>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</si>
  <si>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</si>
  <si>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</si>
  <si>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</si>
  <si>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</si>
  <si>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</si>
  <si>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</si>
  <si>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</si>
  <si>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</si>
  <si>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</si>
  <si>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</si>
  <si>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</si>
  <si>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</si>
  <si>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</si>
  <si>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</si>
  <si>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</si>
  <si>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</si>
  <si>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</si>
  <si>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</si>
  <si>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</si>
  <si>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</si>
  <si>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</si>
  <si>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</si>
  <si>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</si>
  <si>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</si>
  <si>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</si>
  <si>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</si>
  <si>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</si>
  <si>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</si>
  <si>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</si>
  <si>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</si>
  <si>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</si>
  <si>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</si>
  <si>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</si>
  <si>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</si>
  <si>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</si>
  <si>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</si>
  <si>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</si>
  <si>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</si>
  <si>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</si>
  <si>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</si>
  <si>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</si>
  <si>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</si>
  <si>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</si>
  <si>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</si>
  <si>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</si>
  <si>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</si>
  <si>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</si>
  <si>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</si>
  <si>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</si>
  <si>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</si>
  <si>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</si>
  <si>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</si>
  <si>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</si>
  <si>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</si>
  <si>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</si>
  <si>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</si>
  <si>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</si>
  <si>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</si>
  <si>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</si>
  <si>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</si>
  <si>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</si>
  <si>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</si>
  <si>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</si>
  <si>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</si>
  <si>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</si>
  <si>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</si>
  <si>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</si>
  <si>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</si>
  <si>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</si>
  <si>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</si>
  <si>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</si>
  <si>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</si>
  <si>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</si>
  <si>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</si>
  <si>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</si>
  <si>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</si>
  <si>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</si>
  <si>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</si>
  <si>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</si>
  <si>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</si>
  <si>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</si>
  <si>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</si>
  <si>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</si>
  <si>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</si>
  <si>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</si>
  <si>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</si>
  <si>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</si>
  <si>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</si>
  <si>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</si>
  <si>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</si>
  <si>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</si>
  <si>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</si>
  <si>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</si>
  <si>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</si>
  <si>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</si>
  <si>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</si>
  <si>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</si>
  <si>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</si>
  <si>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</si>
  <si>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</si>
  <si>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</si>
  <si>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</si>
  <si>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</si>
  <si>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</si>
  <si>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</si>
  <si>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</si>
  <si>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</si>
  <si>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</si>
  <si>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</si>
  <si>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</si>
  <si>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</si>
  <si>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</si>
  <si>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</si>
  <si>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</si>
  <si>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</si>
  <si>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</si>
  <si>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</si>
  <si>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</si>
  <si>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</si>
  <si>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</si>
  <si>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</si>
  <si>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</si>
  <si>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</si>
  <si>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</si>
  <si>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</si>
  <si>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</si>
  <si>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</si>
  <si>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</si>
  <si>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</si>
  <si>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</si>
  <si>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</si>
  <si>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</si>
  <si>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</si>
  <si>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</si>
  <si>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</si>
  <si>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</si>
  <si>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</si>
  <si>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</si>
  <si>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</si>
  <si>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</si>
  <si>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</si>
  <si>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</si>
  <si>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</si>
  <si>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</si>
  <si>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</si>
  <si>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</si>
  <si>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</si>
  <si>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</si>
  <si>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</si>
  <si>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</si>
  <si>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</si>
  <si>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</si>
  <si>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</si>
  <si>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</si>
  <si>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</si>
  <si>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</si>
  <si>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</si>
  <si>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</si>
  <si>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</si>
  <si>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</si>
  <si>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</si>
  <si>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</si>
  <si>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</si>
  <si>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</si>
  <si>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</si>
  <si>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</si>
  <si>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</si>
  <si>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</si>
  <si>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</si>
  <si>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</si>
  <si>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</si>
  <si>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</si>
  <si>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</si>
  <si>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</si>
  <si>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</si>
  <si>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</si>
  <si>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</si>
  <si>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</si>
  <si>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</si>
  <si>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</si>
  <si>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</si>
  <si>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</si>
  <si>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</si>
  <si>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</si>
  <si>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</si>
  <si>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</si>
  <si>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</si>
  <si>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</si>
  <si>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</si>
  <si>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</si>
  <si>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</si>
  <si>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</si>
  <si>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</si>
  <si>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</si>
  <si>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</si>
  <si>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</si>
  <si>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</si>
  <si>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</si>
  <si>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</si>
  <si>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</si>
  <si>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</si>
  <si>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</si>
  <si>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</si>
  <si>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</si>
  <si>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</si>
  <si>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</si>
  <si>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</si>
  <si>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</si>
  <si>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</si>
  <si>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</si>
  <si>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</si>
  <si>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</si>
  <si>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</si>
  <si>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</si>
  <si>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</si>
  <si>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</si>
  <si>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</si>
  <si>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</si>
  <si>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</si>
  <si>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</si>
  <si>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</si>
  <si>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</si>
  <si>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</si>
  <si>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</si>
  <si>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</si>
  <si>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</si>
  <si>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</si>
  <si>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</si>
  <si>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</si>
  <si>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</si>
  <si>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</si>
  <si>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</si>
  <si>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</si>
  <si>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</si>
  <si>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</si>
  <si>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</si>
  <si>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</si>
  <si>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</si>
  <si>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</si>
  <si>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</si>
  <si>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</si>
  <si>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</si>
  <si>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</si>
  <si>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</si>
  <si>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</si>
  <si>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</si>
  <si>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</si>
  <si>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</si>
  <si>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</si>
  <si>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</si>
  <si>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</si>
  <si>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</si>
  <si>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</si>
  <si>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</si>
  <si>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</si>
  <si>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</si>
  <si>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</si>
  <si>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</si>
  <si>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</si>
  <si>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</si>
  <si>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</si>
  <si>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</si>
  <si>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</si>
  <si>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</si>
  <si>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</si>
  <si>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</si>
  <si>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</si>
  <si>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</si>
  <si>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</si>
  <si>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</si>
  <si>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</si>
  <si>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</si>
  <si>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</si>
  <si>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</si>
  <si>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</si>
  <si>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</si>
  <si>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</si>
  <si>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</si>
  <si>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</si>
  <si>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</si>
  <si>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</si>
  <si>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</si>
  <si>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</si>
  <si>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</si>
  <si>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</si>
  <si>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</si>
  <si>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</si>
  <si>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</si>
  <si>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</si>
  <si>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</si>
  <si>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</si>
  <si>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</si>
  <si>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</si>
  <si>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</si>
  <si>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</si>
  <si>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</si>
  <si>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</si>
  <si>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</si>
  <si>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</si>
  <si>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</si>
  <si>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</si>
  <si>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</si>
  <si>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</si>
  <si>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</si>
  <si>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</si>
  <si>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</si>
  <si>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</si>
  <si>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</si>
  <si>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</si>
  <si>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</si>
  <si>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</si>
  <si>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</si>
  <si>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</si>
  <si>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</si>
  <si>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</si>
  <si>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</si>
  <si>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</si>
  <si>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</si>
  <si>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</si>
  <si>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</si>
  <si>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</si>
  <si>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</si>
  <si>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</si>
  <si>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</si>
  <si>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</si>
  <si>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</si>
  <si>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</si>
  <si>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</si>
  <si>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</si>
  <si>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</si>
  <si>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</si>
  <si>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</si>
  <si>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</si>
  <si>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</si>
  <si>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</si>
  <si>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</si>
  <si>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</si>
  <si>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</si>
  <si>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</si>
  <si>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</si>
  <si>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</si>
  <si>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</si>
  <si>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</si>
  <si>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</si>
  <si>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</si>
  <si>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</si>
  <si>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</si>
  <si>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</si>
  <si>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</si>
  <si>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</si>
  <si>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</si>
  <si>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</si>
  <si>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</si>
  <si>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</si>
  <si>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</si>
  <si>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</si>
  <si>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</si>
  <si>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</si>
  <si>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</si>
  <si>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</si>
  <si>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</si>
  <si>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</si>
  <si>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</si>
  <si>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</si>
  <si>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</si>
  <si>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</si>
  <si>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</si>
  <si>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</si>
  <si>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</si>
  <si>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</si>
  <si>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</si>
  <si>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</si>
  <si>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</si>
  <si>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</si>
  <si>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</si>
  <si>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</si>
  <si>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</si>
  <si>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</si>
  <si>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</si>
  <si>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</si>
  <si>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</si>
  <si>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</si>
  <si>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</si>
  <si>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</si>
  <si>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</si>
  <si>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</si>
  <si>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</si>
  <si>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</si>
  <si>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</si>
  <si>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</si>
  <si>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</si>
  <si>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</si>
  <si>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</si>
  <si>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</si>
  <si>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</si>
  <si>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</si>
  <si>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</si>
  <si>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</si>
  <si>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</si>
  <si>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</si>
  <si>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</si>
  <si>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</si>
  <si>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</si>
  <si>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</si>
  <si>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</si>
  <si>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</si>
  <si>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</si>
  <si>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</si>
  <si>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</si>
  <si>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</si>
  <si>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</si>
  <si>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</si>
  <si>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</si>
  <si>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</si>
  <si>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</si>
  <si>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</si>
  <si>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</si>
  <si>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</si>
  <si>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</si>
  <si>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</si>
  <si>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</si>
  <si>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</si>
  <si>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</si>
  <si>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</si>
  <si>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</si>
  <si>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</si>
  <si>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</si>
  <si>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</si>
  <si>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</si>
  <si>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</si>
  <si>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</si>
  <si>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</si>
  <si>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</si>
  <si>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</si>
  <si>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</si>
  <si>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</si>
  <si>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</si>
  <si>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</si>
  <si>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</si>
  <si>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</si>
  <si>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</si>
  <si>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</si>
  <si>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</si>
  <si>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</si>
  <si>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</si>
  <si>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</si>
  <si>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</si>
  <si>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</si>
  <si>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</si>
  <si>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</si>
  <si>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</si>
  <si>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</si>
  <si>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</si>
  <si>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</si>
  <si>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</si>
  <si>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</si>
  <si>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</si>
  <si>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</si>
  <si>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</si>
  <si>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</si>
  <si>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</si>
  <si>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</si>
  <si>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</si>
  <si>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</si>
  <si>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</si>
  <si>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</si>
  <si>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</si>
  <si>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</si>
  <si>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</si>
  <si>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</si>
  <si>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</si>
  <si>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</si>
  <si>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</si>
  <si>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</si>
  <si>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</si>
  <si>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</si>
  <si>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</si>
  <si>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</si>
  <si>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</si>
  <si>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</si>
  <si>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</si>
  <si>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</si>
  <si>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</si>
  <si>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</si>
  <si>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</si>
  <si>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</si>
  <si>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</si>
  <si>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</si>
  <si>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</si>
  <si>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</si>
  <si>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</si>
  <si>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</si>
  <si>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</si>
  <si>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</si>
  <si>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</si>
  <si>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</si>
  <si>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</si>
  <si>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</si>
  <si>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</si>
  <si>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</si>
  <si>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</si>
  <si>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</si>
  <si>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</si>
  <si>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</si>
  <si>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</si>
  <si>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</si>
  <si>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</si>
  <si>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</si>
  <si>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</si>
  <si>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</si>
  <si>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</si>
  <si>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</si>
  <si>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</si>
  <si>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</si>
  <si>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</si>
  <si>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</si>
  <si>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</si>
  <si>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</si>
  <si>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</si>
  <si>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</si>
  <si>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</si>
  <si>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</si>
  <si>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</si>
  <si>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</si>
  <si>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</si>
  <si>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</si>
  <si>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</si>
  <si>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</si>
  <si>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</si>
  <si>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</si>
  <si>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</si>
  <si>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</si>
  <si>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</si>
  <si>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</si>
  <si>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</si>
  <si>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</si>
  <si>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</si>
  <si>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</si>
  <si>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</si>
  <si>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</si>
  <si>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</si>
  <si>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</si>
  <si>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</si>
  <si>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</si>
  <si>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</si>
  <si>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</si>
  <si>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</si>
  <si>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</si>
  <si>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</si>
  <si>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</si>
  <si>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</si>
  <si>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</si>
  <si>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</si>
  <si>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</si>
  <si>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</si>
  <si>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</si>
  <si>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</si>
  <si>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</si>
  <si>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</si>
  <si>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</si>
  <si>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</si>
  <si>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</si>
  <si>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</si>
  <si>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</si>
  <si>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</si>
  <si>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</si>
  <si>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</si>
  <si>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</si>
  <si>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</si>
  <si>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</si>
  <si>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</si>
  <si>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</si>
  <si>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</si>
  <si>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</si>
  <si>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</si>
  <si>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</si>
  <si>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</si>
  <si>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</si>
  <si>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</si>
  <si>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</si>
  <si>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</si>
  <si>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</si>
  <si>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</si>
  <si>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</si>
  <si>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</si>
  <si>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</si>
  <si>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</si>
  <si>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</si>
  <si>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</si>
  <si>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</si>
  <si>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</si>
  <si>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</si>
  <si>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</si>
  <si>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</si>
  <si>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</si>
  <si>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</si>
  <si>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</si>
  <si>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</si>
  <si>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</si>
  <si>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</si>
  <si>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</si>
  <si>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</si>
  <si>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</si>
  <si>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</si>
  <si>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</si>
  <si>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</si>
  <si>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</si>
  <si>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</si>
  <si>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</si>
  <si>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</si>
  <si>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</si>
  <si>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</si>
  <si>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</si>
  <si>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</si>
  <si>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</si>
  <si>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</si>
  <si>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</si>
  <si>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</si>
  <si>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</si>
  <si>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</si>
  <si>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</si>
  <si>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</si>
  <si>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</si>
  <si>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</si>
  <si>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</si>
  <si>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</si>
  <si>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</si>
  <si>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</si>
  <si>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</si>
  <si>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</si>
  <si>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</si>
  <si>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</si>
  <si>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</si>
  <si>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</si>
  <si>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</si>
  <si>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</si>
  <si>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</si>
  <si>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</si>
  <si>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</si>
  <si>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</si>
  <si>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</si>
  <si>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</si>
  <si>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</si>
  <si>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</si>
  <si>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</si>
  <si>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</si>
  <si>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</si>
  <si>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</si>
  <si>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</si>
  <si>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</si>
  <si>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</si>
  <si>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</si>
  <si>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</si>
  <si>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</si>
  <si>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</si>
  <si>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</si>
  <si>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</si>
  <si>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</si>
  <si>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</si>
  <si>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</si>
  <si>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</si>
  <si>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</si>
  <si>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</si>
  <si>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</si>
  <si>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</si>
  <si>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</si>
  <si>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</si>
  <si>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</si>
  <si>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</si>
  <si>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</si>
  <si>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</si>
  <si>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</si>
  <si>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</si>
  <si>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</si>
  <si>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</si>
  <si>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</si>
  <si>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</si>
  <si>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</si>
  <si>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</si>
  <si>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</si>
  <si>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</si>
  <si>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</si>
  <si>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</si>
  <si>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</si>
  <si>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</si>
  <si>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</si>
  <si>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</si>
  <si>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</si>
  <si>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</si>
  <si>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</si>
  <si>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</si>
  <si>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</si>
  <si>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</si>
  <si>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</si>
  <si>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</si>
  <si>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</si>
  <si>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</si>
  <si>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</si>
  <si>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</si>
  <si>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</si>
  <si>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</si>
  <si>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</si>
  <si>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</si>
  <si>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</si>
  <si>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</si>
  <si>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</si>
  <si>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</si>
  <si>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</si>
  <si>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</si>
  <si>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</si>
  <si>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</si>
  <si>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</si>
  <si>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</si>
  <si>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</si>
  <si>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</si>
  <si>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</si>
  <si>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</si>
  <si>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</si>
  <si>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</si>
  <si>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</si>
  <si>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</si>
  <si>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</si>
  <si>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</si>
  <si>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</si>
  <si>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</si>
  <si>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</si>
  <si>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</si>
  <si>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</si>
  <si>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</si>
  <si>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</si>
  <si>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</si>
  <si>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</si>
  <si>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</si>
  <si>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</si>
  <si>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</si>
  <si>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</si>
  <si>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</si>
  <si>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</si>
  <si>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</si>
  <si>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</si>
  <si>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</si>
  <si>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</si>
  <si>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</si>
  <si>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</si>
  <si>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</si>
  <si>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</si>
  <si>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</si>
  <si>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</si>
  <si>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</si>
  <si>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</si>
  <si>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</si>
  <si>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</si>
  <si>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</si>
  <si>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</si>
  <si>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</si>
  <si>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</si>
  <si>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</si>
  <si>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</si>
  <si>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</si>
  <si>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</si>
  <si>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</si>
  <si>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</si>
  <si>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</si>
  <si>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</si>
  <si>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</si>
  <si>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</si>
  <si>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</si>
  <si>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</si>
  <si>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</si>
  <si>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</si>
  <si>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</si>
  <si>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</si>
  <si>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</si>
  <si>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</si>
  <si>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</si>
  <si>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</si>
  <si>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</si>
  <si>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</si>
  <si>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</si>
  <si>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</si>
  <si>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</si>
  <si>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</si>
  <si>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</si>
  <si>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</si>
  <si>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</si>
  <si>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</si>
  <si>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</si>
  <si>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</si>
  <si>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</si>
  <si>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</si>
  <si>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</si>
  <si>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</si>
  <si>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</si>
  <si>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</si>
  <si>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</si>
  <si>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</si>
  <si>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</si>
  <si>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</si>
  <si>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</si>
  <si>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</si>
  <si>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</si>
  <si>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</si>
  <si>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</si>
  <si>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</si>
  <si>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</si>
  <si>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</si>
  <si>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</si>
  <si>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</si>
  <si>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</si>
  <si>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</si>
  <si>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</si>
  <si>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</si>
  <si>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</si>
  <si>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</si>
  <si>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</si>
  <si>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</si>
  <si>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</si>
  <si>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</si>
  <si>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</si>
  <si>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</si>
  <si>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</si>
  <si>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</si>
  <si>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</si>
  <si>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</si>
  <si>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</si>
  <si>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</si>
  <si>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</si>
  <si>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</si>
  <si>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</si>
  <si>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</si>
  <si>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</si>
  <si>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</si>
  <si>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</si>
  <si>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</si>
  <si>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</si>
  <si>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</si>
  <si>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</si>
  <si>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</si>
  <si>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</si>
  <si>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</si>
  <si>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</si>
  <si>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</si>
  <si>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</si>
  <si>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</si>
  <si>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</si>
  <si>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</si>
  <si>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</si>
  <si>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</si>
  <si>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</si>
  <si>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</si>
  <si>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</si>
  <si>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</si>
  <si>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</si>
  <si>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</si>
  <si>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</si>
  <si>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</si>
  <si>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</si>
  <si>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</si>
  <si>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</si>
  <si>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</si>
  <si>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</si>
  <si>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</si>
  <si>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</si>
  <si>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</si>
  <si>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</si>
  <si>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</si>
  <si>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</si>
  <si>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</si>
  <si>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</si>
  <si>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</si>
  <si>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</si>
  <si>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</si>
  <si>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</si>
  <si>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</si>
  <si>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</si>
  <si>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</si>
  <si>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</si>
  <si>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</si>
  <si>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</si>
  <si>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</si>
  <si>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</si>
  <si>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</si>
  <si>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</si>
  <si>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</si>
  <si>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</si>
  <si>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</si>
  <si>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</si>
  <si>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</si>
  <si>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</si>
  <si>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</si>
  <si>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</si>
  <si>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</si>
  <si>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</si>
  <si>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</si>
  <si>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</si>
  <si>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</si>
  <si>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</si>
  <si>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</si>
  <si>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</si>
  <si>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</si>
  <si>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</si>
  <si>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</si>
  <si>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</si>
  <si>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</si>
  <si>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</si>
  <si>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</si>
  <si>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</si>
  <si>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</si>
  <si>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</si>
  <si>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</si>
  <si>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</si>
  <si>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</si>
  <si>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</si>
  <si>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</si>
  <si>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</si>
  <si>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</si>
  <si>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</si>
  <si>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</si>
  <si>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</si>
  <si>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</si>
  <si>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</si>
  <si>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</si>
  <si>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</si>
  <si>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</si>
  <si>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</si>
  <si>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</si>
  <si>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</si>
  <si>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</si>
  <si>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</si>
  <si>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</si>
  <si>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</si>
  <si>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</si>
  <si>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</si>
  <si>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</si>
  <si>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</si>
  <si>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</si>
  <si>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</si>
  <si>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</si>
  <si>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</si>
  <si>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</si>
  <si>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</si>
  <si>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</si>
  <si>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</si>
  <si>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</si>
  <si>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</si>
  <si>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</si>
  <si>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</si>
  <si>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</si>
  <si>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</si>
  <si>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</si>
  <si>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</si>
  <si>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</si>
  <si>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</si>
  <si>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</si>
  <si>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</si>
  <si>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</si>
  <si>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</si>
  <si>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</si>
  <si>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</si>
  <si>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</si>
  <si>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</si>
  <si>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</si>
  <si>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</si>
  <si>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</si>
  <si>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</si>
  <si>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</si>
  <si>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</si>
  <si>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</si>
  <si>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</si>
  <si>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</si>
  <si>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</si>
  <si>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</si>
  <si>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</si>
  <si>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</si>
  <si>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</si>
  <si>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</si>
  <si>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</si>
  <si>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</si>
  <si>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</si>
  <si>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</si>
  <si>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</si>
  <si>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</si>
  <si>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</si>
  <si>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</si>
  <si>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</si>
  <si>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</si>
  <si>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</si>
  <si>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</si>
  <si>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</si>
  <si>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</si>
  <si>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</si>
  <si>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</si>
  <si>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</si>
  <si>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</si>
  <si>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</si>
  <si>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</si>
  <si>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</si>
  <si>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</si>
  <si>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</si>
  <si>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</si>
  <si>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</si>
  <si>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</si>
  <si>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</si>
  <si>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</si>
  <si>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</si>
  <si>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</si>
  <si>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</si>
  <si>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</si>
  <si>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</si>
  <si>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</si>
  <si>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</si>
  <si>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</si>
  <si>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</si>
  <si>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</si>
  <si>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</si>
  <si>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</si>
  <si>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</si>
  <si>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</si>
  <si>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</si>
  <si>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</si>
  <si>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</si>
  <si>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</si>
  <si>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</si>
  <si>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</si>
  <si>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</si>
  <si>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</si>
  <si>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</si>
  <si>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</si>
  <si>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</si>
  <si>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</si>
  <si>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</si>
  <si>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</si>
  <si>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</si>
  <si>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</si>
  <si>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</si>
  <si>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</si>
  <si>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</si>
  <si>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</si>
  <si>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</si>
  <si>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</si>
  <si>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</si>
  <si>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</si>
  <si>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</si>
  <si>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</si>
  <si>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</si>
  <si>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</si>
  <si>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</si>
  <si>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</si>
  <si>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</si>
  <si>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</si>
  <si>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</si>
  <si>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</si>
  <si>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</si>
  <si>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</si>
  <si>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</si>
  <si>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</si>
  <si>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</si>
  <si>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</si>
  <si>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</si>
  <si>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</si>
  <si>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</si>
  <si>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</si>
  <si>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</si>
  <si>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</si>
  <si>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</si>
  <si>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</si>
  <si>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</si>
  <si>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</si>
  <si>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</si>
  <si>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</si>
  <si>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</si>
  <si>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</si>
  <si>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</si>
  <si>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</si>
  <si>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</si>
  <si>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</si>
  <si>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</si>
  <si>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</si>
  <si>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</si>
  <si>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</si>
  <si>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</si>
  <si>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</si>
  <si>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</si>
  <si>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</si>
  <si>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</si>
  <si>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</si>
  <si>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</si>
  <si>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</si>
  <si>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</si>
  <si>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</si>
  <si>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</si>
  <si>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</si>
  <si>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</si>
  <si>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</si>
  <si>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</si>
  <si>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</si>
  <si>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</si>
  <si>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</si>
  <si>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</si>
  <si>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</si>
  <si>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</si>
  <si>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</si>
  <si>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</si>
  <si>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</si>
  <si>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</si>
  <si>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</si>
  <si>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</si>
  <si>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</si>
  <si>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</si>
  <si>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</si>
  <si>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</si>
  <si>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</si>
  <si>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</si>
  <si>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</si>
  <si>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</si>
  <si>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</si>
  <si>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</si>
  <si>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</si>
  <si>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</si>
  <si>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</si>
  <si>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</si>
  <si>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</si>
  <si>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</si>
  <si>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</si>
  <si>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</si>
  <si>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</si>
  <si>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</si>
  <si>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</si>
  <si>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</si>
  <si>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</si>
  <si>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</si>
  <si>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</si>
  <si>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</si>
  <si>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</si>
  <si>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</si>
  <si>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</si>
  <si>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</si>
  <si>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</si>
  <si>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</si>
  <si>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</si>
  <si>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</si>
  <si>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</si>
  <si>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</si>
  <si>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</si>
  <si>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</si>
  <si>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</si>
  <si>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</si>
  <si>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</si>
  <si>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</si>
  <si>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</si>
  <si>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</si>
  <si>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</si>
  <si>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</si>
  <si>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</si>
  <si>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</si>
  <si>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</si>
  <si>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</si>
  <si>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</si>
  <si>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</si>
  <si>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</si>
  <si>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</si>
  <si>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</si>
  <si>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</si>
  <si>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</si>
  <si>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</si>
  <si>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</si>
  <si>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</si>
  <si>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</si>
  <si>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</si>
  <si>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</si>
  <si>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</si>
  <si>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</si>
  <si>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</si>
  <si>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</si>
  <si>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</si>
  <si>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</si>
  <si>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</si>
  <si>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</si>
  <si>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</si>
  <si>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</si>
  <si>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</si>
  <si>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</si>
  <si>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</si>
  <si>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</si>
  <si>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</si>
  <si>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</si>
  <si>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</si>
  <si>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</si>
  <si>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</si>
  <si>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</si>
  <si>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</si>
  <si>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</si>
  <si>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</si>
  <si>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</si>
  <si>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</si>
  <si>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</si>
  <si>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</si>
  <si>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</si>
  <si>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</si>
  <si>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</si>
  <si>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</si>
  <si>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</si>
  <si>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</si>
  <si>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</si>
  <si>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</si>
  <si>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</si>
  <si>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</si>
  <si>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</si>
  <si>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</si>
  <si>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</si>
  <si>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</si>
  <si>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</si>
  <si>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</si>
  <si>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</si>
  <si>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</si>
  <si>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</si>
  <si>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</si>
  <si>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</si>
  <si>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</si>
  <si>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</si>
  <si>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</si>
  <si>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</si>
  <si>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</si>
  <si>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</si>
  <si>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</si>
  <si>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</si>
  <si>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</si>
  <si>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</si>
  <si>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</si>
  <si>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</si>
  <si>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</si>
  <si>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</si>
  <si>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</si>
  <si>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</si>
  <si>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</si>
  <si>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</si>
  <si>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</si>
  <si>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</si>
  <si>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</si>
  <si>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</si>
  <si>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</si>
  <si>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</si>
  <si>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</si>
  <si>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</si>
  <si>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</si>
  <si>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</si>
  <si>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</si>
  <si>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</si>
  <si>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</si>
  <si>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</si>
  <si>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</si>
  <si>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</si>
  <si>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</si>
  <si>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</si>
  <si>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</si>
  <si>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</si>
  <si>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</si>
  <si>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</si>
  <si>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</si>
  <si>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</si>
  <si>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</si>
  <si>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</si>
  <si>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</si>
  <si>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</si>
  <si>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</si>
  <si>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</si>
  <si>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</si>
  <si>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</si>
  <si>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</si>
  <si>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</si>
  <si>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</si>
  <si>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</si>
  <si>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</si>
  <si>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</si>
  <si>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</si>
  <si>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</si>
  <si>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</si>
  <si>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</si>
  <si>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</si>
  <si>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</si>
  <si>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</si>
  <si>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</si>
  <si>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</si>
  <si>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</si>
  <si>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</si>
  <si>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</si>
  <si>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</si>
  <si>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</si>
  <si>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</si>
  <si>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</si>
  <si>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</si>
  <si>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</si>
  <si>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</si>
  <si>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</si>
  <si>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</si>
  <si>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</si>
  <si>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</si>
  <si>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</si>
  <si>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</si>
  <si>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</si>
  <si>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</si>
  <si>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</si>
  <si>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</si>
  <si>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</si>
  <si>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</si>
  <si>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</si>
  <si>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</si>
  <si>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</si>
  <si>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</si>
  <si>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</si>
  <si>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</si>
  <si>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</si>
  <si>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</si>
  <si>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</si>
  <si>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</si>
  <si>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</si>
  <si>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</si>
  <si>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</si>
  <si>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</si>
  <si>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</si>
  <si>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</si>
  <si>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</si>
  <si>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</si>
  <si>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</si>
  <si>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</si>
  <si>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</si>
  <si>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</si>
  <si>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</si>
  <si>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</si>
  <si>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</si>
  <si>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</si>
  <si>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</si>
  <si>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</si>
  <si>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</si>
  <si>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</si>
  <si>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</si>
  <si>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</si>
  <si>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</si>
  <si>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</si>
  <si>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</si>
  <si>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</si>
  <si>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</si>
  <si>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</si>
  <si>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</si>
  <si>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</si>
  <si>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</si>
  <si>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</si>
  <si>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</si>
  <si>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</si>
  <si>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</si>
  <si>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</si>
  <si>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</si>
  <si>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</si>
  <si>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</si>
  <si>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</si>
  <si>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</si>
  <si>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</si>
  <si>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</si>
  <si>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</si>
  <si>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</si>
  <si>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</si>
  <si>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</si>
  <si>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</si>
  <si>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</si>
  <si>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</si>
  <si>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</si>
  <si>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</si>
  <si>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</si>
  <si>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</si>
  <si>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</si>
  <si>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</si>
  <si>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</si>
  <si>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</si>
  <si>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</si>
  <si>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</si>
  <si>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</si>
  <si>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</si>
  <si>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</si>
  <si>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</si>
  <si>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</si>
  <si>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</si>
  <si>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</si>
  <si>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</si>
  <si>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</si>
  <si>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</si>
  <si>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</si>
  <si>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</si>
  <si>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</si>
  <si>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</si>
  <si>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</si>
  <si>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</si>
  <si>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</si>
  <si>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</si>
  <si>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</si>
  <si>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</si>
  <si>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</si>
  <si>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</si>
  <si>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</si>
  <si>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</si>
  <si>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</si>
  <si>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</si>
  <si>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</si>
  <si>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</si>
  <si>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</si>
  <si>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</si>
  <si>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</si>
  <si>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</si>
  <si>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</si>
  <si>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</si>
  <si>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</si>
  <si>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</si>
  <si>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</si>
  <si>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</si>
  <si>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</si>
  <si>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</si>
  <si>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</si>
  <si>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</si>
  <si>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</si>
  <si>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</si>
  <si>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</si>
  <si>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</si>
  <si>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</si>
  <si>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</si>
  <si>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</si>
  <si>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</si>
  <si>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</si>
  <si>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</si>
  <si>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</si>
  <si>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</si>
  <si>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</si>
  <si>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</si>
  <si>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</si>
  <si>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</si>
  <si>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</si>
  <si>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</si>
  <si>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</si>
  <si>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</si>
  <si>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</si>
  <si>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</si>
  <si>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</si>
  <si>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</si>
  <si>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</si>
  <si>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</si>
  <si>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</si>
  <si>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</si>
  <si>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</si>
  <si>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</si>
  <si>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</si>
  <si>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</si>
  <si>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</si>
  <si>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</si>
  <si>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</si>
  <si>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</si>
  <si>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</si>
  <si>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</si>
  <si>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</si>
  <si>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</si>
  <si>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</si>
  <si>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</si>
  <si>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</si>
  <si>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</si>
  <si>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</si>
  <si>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</si>
  <si>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</si>
  <si>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</si>
  <si>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</si>
  <si>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</si>
  <si>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</si>
  <si>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</si>
  <si>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</si>
  <si>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</si>
  <si>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</si>
  <si>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</si>
  <si>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</si>
  <si>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</si>
  <si>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</si>
  <si>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</si>
  <si>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</si>
  <si>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</si>
  <si>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</si>
  <si>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</si>
  <si>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</si>
  <si>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</si>
  <si>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</si>
  <si>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</si>
  <si>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</si>
  <si>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</si>
  <si>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</si>
  <si>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</si>
  <si>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</si>
  <si>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</si>
  <si>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</si>
  <si>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</si>
  <si>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</si>
  <si>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</si>
  <si>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</si>
  <si>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</si>
  <si>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</si>
  <si>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</si>
  <si>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</si>
  <si>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</si>
  <si>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</si>
  <si>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</si>
  <si>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</si>
  <si>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</si>
  <si>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</si>
  <si>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</si>
  <si>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</si>
  <si>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</si>
  <si>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</si>
  <si>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</si>
  <si>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</si>
  <si>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</si>
  <si>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</si>
  <si>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</si>
  <si>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</si>
  <si>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</si>
  <si>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</si>
  <si>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</si>
  <si>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</si>
  <si>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</si>
  <si>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</si>
  <si>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</si>
  <si>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</si>
  <si>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</si>
  <si>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</si>
  <si>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</si>
  <si>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</si>
  <si>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</si>
  <si>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</si>
  <si>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</si>
  <si>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</si>
  <si>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</si>
  <si>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</si>
  <si>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</si>
  <si>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</si>
  <si>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</si>
  <si>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</si>
  <si>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</si>
  <si>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</si>
  <si>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</si>
  <si>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</si>
  <si>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</si>
  <si>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</si>
  <si>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</si>
  <si>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</si>
  <si>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</si>
  <si>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</si>
  <si>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</si>
  <si>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</si>
  <si>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</si>
  <si>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</si>
  <si>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</si>
  <si>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</si>
  <si>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</si>
  <si>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</si>
  <si>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</si>
  <si>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</si>
  <si>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</si>
  <si>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</si>
  <si>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</si>
  <si>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</si>
  <si>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</si>
  <si>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</si>
  <si>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</si>
  <si>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</si>
  <si>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</si>
  <si>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</si>
  <si>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</si>
  <si>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</si>
  <si>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</si>
  <si>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</si>
  <si>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</si>
  <si>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</si>
  <si>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</si>
  <si>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</si>
  <si>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</si>
  <si>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</si>
  <si>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</si>
  <si>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</si>
  <si>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</si>
  <si>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</si>
  <si>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</si>
  <si>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</si>
  <si>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</si>
  <si>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</si>
  <si>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</si>
  <si>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</si>
  <si>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</si>
  <si>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</si>
  <si>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</si>
  <si>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</si>
  <si>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</si>
  <si>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</si>
  <si>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</si>
  <si>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</si>
  <si>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</si>
  <si>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</si>
  <si>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</si>
  <si>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</si>
  <si>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</si>
  <si>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</si>
  <si>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</si>
  <si>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</si>
  <si>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</si>
  <si>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</si>
  <si>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</si>
  <si>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</si>
  <si>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</si>
  <si>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</si>
  <si>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</si>
  <si>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</si>
  <si>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</si>
  <si>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</si>
  <si>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</si>
  <si>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</si>
  <si>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</si>
  <si>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</si>
  <si>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</si>
  <si>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</si>
  <si>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</si>
  <si>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</si>
  <si>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</si>
  <si>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</si>
  <si>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</si>
  <si>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</si>
  <si>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</si>
  <si>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</si>
  <si>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</si>
  <si>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</si>
  <si>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</si>
  <si>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</si>
  <si>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</si>
  <si>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</si>
  <si>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</si>
  <si>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</si>
  <si>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</si>
  <si>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</si>
  <si>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</si>
  <si>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</si>
  <si>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</si>
  <si>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</si>
  <si>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</si>
  <si>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</si>
  <si>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</si>
  <si>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</si>
  <si>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</si>
  <si>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</si>
  <si>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</si>
  <si>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</si>
  <si>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</si>
  <si>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</si>
  <si>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</si>
  <si>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</si>
  <si>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</si>
  <si>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</si>
  <si>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</si>
  <si>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</si>
  <si>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</si>
  <si>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</si>
  <si>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</si>
  <si>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</si>
  <si>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</si>
  <si>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</si>
  <si>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</si>
  <si>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</si>
  <si>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</si>
  <si>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</si>
  <si>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</si>
  <si>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</si>
  <si>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</si>
  <si>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</si>
  <si>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</si>
  <si>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</si>
  <si>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</si>
  <si>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</si>
  <si>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</si>
  <si>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</si>
  <si>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</si>
  <si>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</si>
  <si>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</si>
  <si>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</si>
  <si>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</si>
  <si>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</si>
  <si>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</si>
  <si>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</si>
  <si>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</si>
  <si>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</si>
  <si>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</si>
  <si>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</si>
  <si>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</si>
  <si>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</si>
  <si>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</si>
  <si>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</si>
  <si>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</si>
  <si>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</si>
  <si>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</si>
  <si>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</si>
  <si>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</si>
  <si>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</si>
  <si>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</si>
  <si>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</si>
  <si>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</si>
  <si>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</si>
  <si>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</si>
  <si>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</si>
  <si>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</si>
  <si>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</si>
  <si>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</si>
  <si>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</si>
  <si>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</si>
  <si>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</si>
  <si>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</si>
  <si>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</si>
  <si>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</si>
  <si>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</si>
  <si>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</si>
  <si>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</si>
  <si>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</si>
  <si>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</si>
  <si>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</si>
  <si>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</si>
  <si>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</si>
  <si>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</si>
  <si>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</si>
  <si>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</si>
  <si>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</si>
  <si>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</si>
  <si>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</si>
  <si>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</si>
  <si>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</si>
  <si>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</si>
  <si>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</si>
  <si>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</si>
  <si>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</si>
  <si>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</si>
  <si>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</si>
  <si>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</si>
  <si>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</si>
  <si>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</si>
  <si>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</si>
  <si>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</si>
  <si>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</si>
  <si>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</si>
  <si>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</si>
  <si>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</si>
  <si>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</si>
  <si>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</si>
  <si>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</si>
  <si>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</si>
  <si>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</si>
  <si>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</si>
  <si>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</si>
  <si>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</si>
  <si>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</si>
  <si>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</si>
  <si>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</si>
  <si>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</si>
  <si>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</si>
  <si>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</si>
  <si>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</si>
  <si>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</si>
  <si>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</si>
  <si>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</si>
  <si>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</si>
  <si>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</si>
  <si>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</si>
  <si>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</si>
  <si>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</si>
  <si>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</si>
  <si>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</si>
  <si>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</si>
  <si>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</si>
  <si>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</si>
  <si>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</si>
  <si>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</si>
  <si>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</si>
  <si>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</si>
  <si>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</si>
  <si>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</si>
  <si>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</si>
  <si>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</si>
  <si>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</si>
  <si>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</si>
  <si>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</si>
  <si>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</si>
  <si>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</si>
  <si>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</si>
  <si>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</si>
  <si>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</si>
  <si>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</si>
  <si>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</si>
  <si>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</si>
  <si>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</si>
  <si>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</si>
  <si>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</si>
  <si>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</si>
  <si>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</si>
  <si>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</si>
  <si>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</si>
  <si>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</si>
  <si>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</si>
  <si>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</si>
  <si>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</si>
  <si>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</si>
  <si>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</si>
  <si>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</si>
  <si>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</si>
  <si>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</si>
  <si>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</si>
  <si>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</si>
  <si>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</si>
  <si>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</si>
  <si>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</si>
  <si>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</si>
  <si>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</si>
  <si>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</si>
  <si>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</si>
  <si>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</si>
  <si>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</si>
  <si>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</si>
  <si>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</si>
  <si>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</si>
  <si>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</si>
  <si>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</si>
  <si>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</si>
  <si>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</si>
  <si>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</si>
  <si>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</si>
  <si>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</si>
  <si>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</si>
  <si>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</si>
  <si>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</si>
  <si>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</si>
  <si>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</si>
  <si>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</si>
  <si>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</si>
  <si>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</si>
  <si>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</si>
  <si>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</si>
  <si>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</si>
  <si>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</si>
  <si>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</si>
  <si>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</si>
  <si>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</si>
  <si>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</si>
  <si>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</si>
  <si>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</si>
  <si>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</si>
  <si>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</si>
  <si>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</si>
  <si>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</si>
  <si>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</si>
  <si>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</si>
  <si>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</si>
  <si>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</si>
  <si>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</si>
  <si>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</si>
  <si>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</si>
  <si>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</si>
  <si>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</si>
  <si>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</si>
  <si>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</si>
  <si>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</si>
  <si>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</si>
  <si>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</si>
  <si>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</si>
  <si>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</si>
  <si>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</si>
  <si>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</si>
  <si>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</si>
  <si>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</si>
  <si>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</si>
  <si>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</si>
  <si>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</si>
  <si>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</si>
  <si>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</si>
  <si>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</si>
  <si>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</si>
  <si>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</si>
  <si>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</si>
  <si>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</si>
  <si>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</si>
  <si>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</si>
  <si>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</si>
  <si>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</si>
  <si>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</si>
  <si>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</si>
  <si>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</si>
  <si>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</si>
  <si>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</si>
  <si>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</si>
  <si>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</si>
  <si>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</si>
  <si>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</si>
  <si>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</si>
  <si>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</si>
  <si>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</si>
  <si>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</si>
  <si>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</si>
  <si>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</si>
  <si>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</si>
  <si>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</si>
  <si>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</si>
  <si>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</si>
  <si>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</si>
  <si>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</si>
  <si>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</si>
  <si>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</si>
  <si>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</si>
  <si>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</si>
  <si>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</si>
  <si>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</si>
  <si>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</si>
  <si>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</si>
  <si>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</si>
  <si>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</si>
  <si>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</si>
  <si>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</si>
  <si>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</si>
  <si>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</si>
  <si>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</si>
  <si>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</si>
  <si>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</si>
  <si>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</si>
  <si>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</si>
  <si>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</si>
  <si>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</si>
  <si>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</si>
  <si>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</si>
  <si>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</si>
  <si>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</si>
  <si>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</si>
  <si>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</si>
  <si>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</si>
  <si>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</si>
  <si>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</si>
  <si>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</si>
  <si>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</si>
  <si>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</si>
  <si>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</si>
  <si>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</si>
  <si>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</si>
  <si>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</si>
  <si>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</si>
  <si>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</si>
  <si>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</si>
  <si>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</si>
  <si>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</si>
  <si>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</si>
  <si>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</si>
  <si>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</si>
  <si>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</si>
  <si>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</si>
  <si>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</si>
  <si>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</si>
  <si>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</si>
  <si>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</si>
  <si>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</si>
  <si>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</si>
  <si>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</si>
  <si>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</si>
  <si>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</si>
  <si>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</si>
  <si>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</si>
  <si>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</si>
  <si>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</si>
  <si>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</si>
  <si>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</si>
  <si>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</si>
  <si>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</si>
  <si>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</si>
  <si>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</si>
  <si>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</si>
  <si>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</si>
  <si>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</si>
  <si>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</si>
  <si>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</si>
  <si>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</si>
  <si>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</si>
  <si>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</si>
  <si>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</si>
  <si>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</si>
  <si>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</si>
  <si>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</si>
  <si>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</si>
  <si>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</si>
  <si>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</si>
  <si>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</si>
  <si>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</si>
  <si>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</si>
  <si>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</si>
  <si>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</si>
  <si>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</si>
  <si>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</si>
  <si>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</si>
  <si>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</si>
  <si>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</si>
  <si>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</si>
  <si>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</si>
  <si>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</si>
  <si>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</si>
  <si>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</si>
  <si>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</si>
  <si>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</si>
  <si>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</si>
  <si>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</si>
  <si>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</si>
  <si>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</si>
  <si>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</si>
  <si>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</si>
  <si>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</si>
  <si>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</si>
  <si>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</si>
  <si>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</si>
  <si>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</si>
  <si>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</si>
  <si>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</si>
  <si>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</si>
  <si>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</si>
  <si>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</si>
  <si>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</si>
  <si>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</si>
  <si>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</si>
  <si>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</si>
  <si>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</si>
  <si>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</si>
  <si>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</si>
  <si>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</si>
  <si>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</si>
  <si>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</si>
  <si>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</si>
  <si>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</si>
  <si>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</si>
  <si>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</si>
  <si>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</si>
  <si>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</si>
  <si>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</si>
  <si>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</si>
  <si>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</si>
  <si>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</si>
  <si>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</si>
  <si>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</si>
  <si>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</si>
  <si>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</si>
  <si>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</si>
  <si>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</si>
  <si>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</si>
  <si>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</si>
  <si>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</si>
  <si>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</si>
  <si>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</si>
  <si>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</si>
  <si>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</si>
  <si>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</si>
  <si>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</si>
  <si>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</si>
  <si>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</si>
  <si>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</si>
  <si>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</si>
  <si>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</si>
  <si>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</si>
  <si>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</si>
  <si>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</si>
  <si>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</si>
  <si>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</si>
  <si>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</si>
  <si>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</si>
  <si>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</si>
  <si>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</si>
  <si>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</si>
  <si>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</si>
  <si>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</si>
  <si>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</si>
  <si>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</si>
  <si>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</si>
  <si>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</si>
  <si>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</si>
  <si>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</si>
  <si>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</si>
  <si>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</si>
  <si>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</si>
  <si>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</si>
  <si>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</si>
  <si>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</si>
  <si>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</si>
  <si>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</si>
  <si>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</si>
  <si>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</si>
  <si>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</si>
  <si>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</si>
  <si>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</si>
  <si>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</si>
  <si>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</si>
  <si>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</si>
  <si>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</si>
  <si>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</si>
  <si>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</si>
  <si>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</si>
  <si>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</si>
  <si>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</si>
  <si>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</si>
  <si>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</si>
  <si>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</si>
  <si>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</si>
  <si>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</si>
  <si>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</si>
  <si>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</si>
  <si>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</si>
  <si>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</si>
  <si>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</si>
  <si>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</si>
  <si>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</si>
  <si>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</si>
  <si>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</si>
  <si>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</si>
  <si>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</si>
  <si>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</si>
  <si>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</si>
  <si>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</si>
  <si>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</si>
  <si>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</si>
  <si>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</si>
  <si>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</si>
  <si>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</si>
  <si>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</si>
  <si>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</si>
  <si>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</si>
  <si>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</si>
  <si>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</si>
  <si>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</si>
  <si>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</si>
  <si>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</si>
  <si>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</si>
  <si>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</si>
  <si>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</si>
  <si>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</si>
  <si>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</si>
  <si>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</si>
  <si>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</si>
  <si>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</si>
  <si>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</si>
  <si>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</si>
  <si>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</si>
  <si>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</si>
  <si>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</si>
  <si>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</si>
  <si>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</si>
  <si>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</si>
  <si>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</si>
  <si>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</si>
  <si>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</si>
  <si>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</si>
  <si>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</si>
  <si>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</si>
  <si>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</si>
  <si>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</si>
  <si>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</si>
  <si>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</si>
  <si>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</si>
  <si>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</si>
  <si>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</si>
  <si>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</si>
  <si>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</si>
  <si>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</si>
  <si>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</si>
  <si>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</si>
  <si>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</si>
  <si>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</si>
  <si>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</si>
  <si>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</si>
  <si>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</si>
  <si>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</si>
  <si>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</si>
  <si>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</si>
  <si>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</si>
  <si>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</si>
  <si>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</si>
  <si>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</si>
  <si>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</si>
  <si>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</si>
  <si>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</si>
  <si>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</si>
  <si>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</si>
  <si>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</si>
  <si>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</si>
  <si>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</si>
  <si>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</si>
  <si>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</si>
  <si>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</si>
  <si>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</si>
  <si>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</si>
  <si>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</si>
  <si>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</si>
  <si>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</si>
  <si>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</si>
  <si>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</si>
  <si>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</si>
  <si>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</si>
  <si>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</si>
  <si>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</si>
  <si>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</si>
  <si>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</si>
  <si>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</si>
  <si>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</si>
  <si>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</si>
  <si>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</si>
  <si>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</si>
  <si>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</si>
  <si>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</si>
  <si>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</si>
  <si>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</si>
  <si>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</si>
  <si>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</si>
  <si>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</si>
  <si>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</si>
  <si>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</si>
  <si>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</si>
  <si>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</si>
  <si>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</si>
  <si>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</si>
  <si>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</si>
  <si>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</si>
  <si>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</si>
  <si>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</si>
  <si>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</si>
  <si>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</si>
  <si>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</si>
  <si>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</si>
  <si>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</si>
  <si>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</si>
  <si>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</si>
  <si>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</si>
  <si>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</si>
  <si>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</si>
  <si>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</si>
  <si>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</si>
  <si>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</si>
  <si>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</si>
  <si>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</si>
  <si>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</si>
  <si>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</si>
  <si>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</si>
  <si>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</si>
  <si>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</si>
  <si>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</si>
  <si>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</si>
  <si>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</si>
  <si>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</si>
  <si>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</si>
  <si>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</si>
  <si>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</si>
  <si>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</si>
  <si>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</si>
  <si>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</si>
  <si>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</si>
  <si>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</si>
  <si>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</si>
  <si>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</si>
  <si>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</si>
  <si>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</si>
  <si>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</si>
  <si>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</si>
  <si>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</si>
  <si>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</si>
  <si>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</si>
  <si>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</si>
  <si>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</si>
  <si>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</si>
  <si>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</si>
  <si>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</si>
  <si>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</si>
  <si>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</si>
  <si>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</si>
  <si>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</si>
  <si>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</si>
  <si>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</si>
  <si>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</si>
  <si>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</si>
  <si>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</si>
  <si>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</si>
  <si>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</si>
  <si>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</si>
  <si>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</si>
  <si>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</si>
  <si>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</si>
  <si>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</si>
  <si>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</si>
  <si>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</si>
  <si>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</si>
  <si>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</si>
  <si>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</si>
  <si>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</si>
  <si>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</si>
  <si>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</si>
  <si>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</si>
  <si>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</si>
  <si>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</si>
  <si>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</si>
  <si>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</si>
  <si>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</si>
  <si>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</si>
  <si>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</si>
  <si>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</si>
  <si>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</si>
  <si>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</si>
  <si>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</si>
  <si>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</si>
  <si>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</si>
  <si>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</si>
  <si>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</si>
  <si>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</si>
  <si>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</si>
  <si>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</si>
  <si>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</si>
  <si>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</si>
  <si>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</si>
  <si>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</si>
  <si>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</si>
  <si>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</si>
  <si>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</si>
  <si>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</si>
  <si>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</si>
  <si>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</si>
  <si>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</si>
  <si>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</si>
  <si>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</si>
  <si>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</si>
  <si>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</si>
  <si>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</si>
  <si>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</si>
  <si>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</si>
  <si>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</si>
  <si>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</si>
  <si>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</si>
  <si>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</si>
  <si>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</si>
  <si>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</si>
  <si>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</si>
  <si>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</si>
  <si>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</si>
  <si>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</si>
  <si>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</si>
  <si>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</si>
  <si>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</si>
  <si>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</si>
  <si>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</si>
  <si>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</si>
  <si>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</si>
  <si>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</si>
  <si>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</si>
  <si>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</si>
  <si>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</si>
  <si>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</si>
  <si>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</si>
  <si>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</si>
  <si>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</si>
  <si>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</si>
  <si>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</si>
  <si>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</si>
  <si>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</si>
  <si>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</si>
  <si>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</si>
  <si>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</si>
  <si>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</si>
  <si>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</si>
  <si>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</si>
  <si>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</si>
  <si>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</si>
  <si>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</si>
  <si>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</si>
  <si>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</si>
  <si>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</si>
  <si>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</si>
  <si>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</si>
  <si>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</si>
  <si>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</si>
  <si>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</si>
  <si>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</si>
  <si>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</si>
  <si>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</si>
  <si>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</si>
  <si>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</si>
  <si>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</si>
  <si>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</si>
  <si>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</si>
  <si>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</si>
  <si>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</si>
  <si>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</si>
  <si>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</si>
  <si>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</si>
  <si>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</si>
  <si>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</si>
  <si>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</si>
  <si>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</si>
  <si>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</si>
  <si>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</si>
  <si>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</si>
  <si>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</si>
  <si>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</si>
  <si>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</si>
  <si>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</si>
  <si>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</si>
  <si>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</si>
  <si>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</si>
  <si>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</si>
  <si>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</si>
  <si>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</si>
  <si>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</si>
  <si>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</si>
  <si>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</si>
  <si>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</si>
  <si>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</si>
  <si>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</si>
  <si>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</si>
  <si>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</si>
  <si>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</si>
  <si>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</si>
  <si>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</si>
  <si>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</si>
  <si>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</si>
  <si>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</si>
  <si>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</si>
  <si>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</si>
  <si>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</si>
  <si>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</si>
  <si>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</si>
  <si>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</si>
  <si>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</si>
  <si>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</si>
  <si>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</si>
  <si>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</si>
  <si>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</si>
  <si>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</si>
  <si>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</si>
  <si>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</si>
  <si>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</si>
  <si>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</si>
  <si>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</si>
  <si>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</si>
  <si>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</si>
  <si>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</si>
  <si>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</si>
  <si>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</si>
  <si>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</si>
  <si>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</si>
  <si>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</si>
  <si>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</si>
  <si>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</si>
  <si>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</si>
  <si>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</si>
  <si>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</si>
  <si>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</si>
  <si>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</si>
  <si>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</si>
  <si>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</si>
  <si>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</si>
  <si>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</si>
  <si>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</si>
  <si>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</si>
  <si>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</si>
  <si>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</si>
  <si>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</si>
  <si>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</si>
  <si>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</si>
  <si>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</si>
  <si>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</si>
  <si>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</si>
  <si>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</si>
  <si>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</si>
  <si>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</si>
  <si>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</si>
  <si>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</si>
  <si>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</si>
  <si>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</si>
  <si>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</si>
  <si>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</si>
  <si>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</si>
  <si>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</si>
  <si>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</si>
  <si>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</si>
  <si>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</si>
  <si>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</si>
  <si>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</si>
  <si>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</si>
  <si>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</si>
  <si>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</si>
  <si>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</si>
  <si>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</si>
  <si>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</si>
  <si>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</si>
  <si>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</si>
  <si>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</si>
  <si>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</si>
  <si>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</si>
  <si>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</si>
  <si>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</si>
  <si>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</si>
  <si>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</si>
  <si>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</si>
  <si>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</si>
  <si>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</si>
  <si>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</si>
  <si>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</si>
  <si>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</si>
  <si>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</si>
  <si>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</si>
  <si>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</si>
  <si>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</si>
  <si>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</si>
  <si>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</si>
  <si>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</si>
  <si>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</si>
  <si>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</si>
  <si>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</si>
  <si>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</si>
  <si>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</si>
  <si>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</si>
  <si>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</si>
  <si>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</si>
  <si>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</si>
  <si>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</si>
  <si>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</si>
  <si>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</si>
  <si>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</si>
  <si>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</si>
  <si>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</si>
  <si>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</si>
  <si>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</si>
  <si>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</si>
  <si>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</si>
  <si>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</si>
  <si>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</si>
  <si>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</si>
  <si>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</si>
  <si>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</si>
  <si>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</si>
  <si>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</si>
  <si>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</si>
  <si>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</si>
  <si>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</si>
  <si>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</si>
  <si>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</si>
  <si>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</si>
  <si>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</si>
  <si>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</si>
  <si>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</si>
  <si>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</si>
  <si>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</si>
  <si>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</si>
  <si>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</si>
  <si>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</si>
  <si>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</si>
  <si>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</si>
  <si>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</si>
  <si>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</si>
  <si>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</si>
  <si>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</si>
  <si>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</si>
  <si>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</si>
  <si>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</si>
  <si>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</si>
  <si>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</si>
  <si>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</si>
  <si>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</si>
  <si>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</si>
  <si>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</si>
  <si>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</si>
  <si>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</si>
  <si>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</si>
  <si>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</si>
  <si>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</si>
  <si>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</si>
  <si>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</si>
  <si>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</si>
  <si>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</si>
  <si>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</si>
  <si>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</si>
  <si>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</si>
  <si>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</si>
  <si>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</si>
  <si>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</si>
  <si>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</si>
  <si>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</si>
  <si>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</si>
  <si>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</si>
  <si>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</si>
  <si>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</si>
  <si>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</si>
  <si>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</si>
  <si>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</si>
  <si>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</si>
  <si>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</si>
  <si>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</si>
  <si>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</si>
  <si>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</si>
  <si>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</si>
  <si>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</si>
  <si>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</si>
  <si>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</si>
  <si>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</si>
  <si>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</si>
  <si>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</si>
  <si>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</si>
  <si>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</si>
  <si>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</si>
  <si>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</si>
  <si>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</si>
  <si>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</si>
  <si>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</si>
  <si>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</si>
  <si>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</si>
  <si>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</si>
  <si>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</si>
  <si>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</si>
  <si>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</si>
  <si>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</si>
  <si>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</si>
  <si>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</si>
  <si>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</si>
  <si>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</si>
  <si>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</si>
  <si>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</si>
  <si>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</si>
  <si>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</si>
  <si>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</si>
  <si>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</si>
  <si>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</si>
  <si>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</si>
  <si>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</si>
  <si>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</si>
  <si>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</si>
  <si>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</si>
  <si>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</si>
  <si>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</si>
  <si>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</si>
  <si>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</si>
  <si>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</si>
  <si>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</si>
  <si>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</si>
  <si>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</si>
  <si>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</si>
  <si>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</si>
  <si>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</si>
  <si>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</si>
  <si>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</si>
  <si>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</si>
  <si>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</si>
  <si>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</si>
  <si>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</si>
  <si>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</si>
  <si>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</si>
  <si>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</si>
  <si>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</si>
  <si>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</si>
  <si>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</si>
  <si>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</si>
  <si>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</si>
  <si>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</si>
  <si>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</si>
  <si>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</si>
  <si>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</si>
  <si>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</si>
  <si>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</si>
  <si>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</si>
  <si>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</si>
  <si>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</si>
  <si>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</si>
  <si>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</si>
  <si>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</si>
  <si>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</si>
  <si>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</si>
  <si>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</si>
  <si>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</si>
  <si>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</si>
  <si>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</si>
  <si>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</si>
  <si>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</si>
  <si>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</si>
  <si>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</si>
  <si>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</si>
  <si>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</si>
  <si>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</si>
  <si>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</si>
  <si>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</si>
  <si>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</si>
  <si>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</si>
  <si>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</si>
  <si>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</si>
  <si>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</si>
  <si>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</si>
  <si>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</si>
  <si>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</si>
  <si>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</si>
  <si>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</si>
  <si>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</si>
  <si>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</si>
  <si>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</si>
  <si>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</si>
  <si>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</si>
  <si>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</si>
  <si>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</si>
  <si>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</si>
  <si>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</si>
  <si>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</si>
  <si>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</si>
  <si>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</si>
  <si>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</si>
  <si>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</si>
  <si>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</si>
  <si>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</si>
  <si>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</si>
  <si>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</si>
  <si>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</si>
  <si>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</si>
  <si>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</si>
  <si>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</si>
  <si>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</si>
  <si>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</si>
  <si>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</si>
  <si>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</si>
  <si>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</si>
  <si>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</si>
  <si>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</si>
  <si>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</si>
  <si>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</si>
  <si>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</si>
  <si>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</si>
  <si>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</si>
  <si>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</si>
  <si>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</si>
  <si>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</si>
  <si>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</si>
  <si>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</si>
  <si>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</si>
  <si>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</si>
  <si>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</si>
  <si>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</si>
  <si>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</si>
  <si>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</si>
  <si>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</si>
  <si>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</si>
  <si>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</si>
  <si>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</si>
  <si>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</si>
  <si>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</si>
  <si>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</si>
  <si>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</si>
  <si>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</si>
  <si>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</si>
  <si>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</si>
  <si>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</si>
  <si>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</si>
  <si>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</si>
  <si>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</si>
  <si>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</si>
  <si>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</si>
  <si>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</si>
  <si>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</si>
  <si>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</si>
  <si>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</si>
  <si>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</si>
  <si>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</si>
  <si>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</si>
  <si>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</si>
  <si>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</si>
  <si>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</si>
  <si>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</si>
  <si>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</si>
  <si>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</si>
  <si>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</si>
  <si>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</si>
  <si>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</si>
  <si>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</si>
  <si>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</si>
  <si>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</si>
  <si>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</si>
  <si>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</si>
  <si>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</si>
  <si>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</si>
  <si>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</si>
  <si>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</si>
  <si>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</si>
  <si>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</si>
  <si>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</si>
  <si>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</si>
  <si>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</si>
  <si>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</si>
  <si>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</si>
  <si>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</si>
  <si>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</si>
  <si>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</si>
  <si>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</si>
  <si>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</si>
  <si>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</si>
  <si>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</si>
  <si>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</si>
  <si>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</si>
  <si>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</si>
  <si>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</si>
  <si>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</si>
  <si>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</si>
  <si>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</si>
  <si>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</si>
  <si>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</si>
  <si>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</si>
  <si>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</si>
  <si>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</si>
  <si>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</si>
  <si>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</si>
  <si>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</si>
  <si>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</si>
  <si>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</si>
  <si>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</si>
  <si>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</si>
  <si>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</si>
  <si>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</si>
  <si>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</si>
  <si>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</si>
  <si>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</si>
  <si>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</si>
  <si>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</si>
  <si>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</si>
  <si>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</si>
  <si>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</si>
  <si>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</si>
  <si>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</si>
  <si>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</si>
  <si>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</si>
  <si>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</si>
  <si>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</si>
  <si>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</si>
  <si>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</si>
  <si>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</si>
  <si>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</si>
  <si>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</si>
  <si>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</si>
  <si>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</si>
  <si>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</si>
  <si>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</si>
  <si>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</si>
  <si>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</si>
  <si>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</si>
  <si>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</si>
  <si>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</si>
  <si>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</si>
  <si>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</si>
  <si>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</si>
  <si>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</si>
  <si>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</si>
  <si>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</si>
  <si>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</si>
  <si>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</si>
  <si>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</si>
  <si>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</si>
  <si>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</si>
  <si>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</si>
  <si>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</si>
  <si>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</si>
  <si>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</si>
  <si>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</si>
  <si>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</si>
  <si>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</si>
  <si>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</si>
  <si>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</si>
  <si>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</si>
  <si>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</si>
  <si>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</si>
  <si>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</si>
  <si>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</si>
  <si>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</si>
  <si>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</si>
  <si>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</si>
  <si>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</si>
  <si>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</si>
  <si>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</si>
  <si>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</si>
  <si>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</si>
  <si>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</si>
  <si>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</si>
  <si>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</si>
  <si>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</si>
  <si>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</si>
  <si>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</si>
  <si>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</si>
  <si>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</si>
  <si>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</si>
  <si>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</si>
  <si>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</si>
  <si>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</si>
  <si>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</si>
  <si>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</si>
  <si>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</si>
  <si>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</si>
  <si>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</si>
  <si>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</si>
  <si>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</si>
  <si>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</si>
  <si>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</si>
  <si>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</si>
  <si>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</si>
  <si>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</si>
  <si>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</si>
  <si>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</si>
  <si>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</si>
  <si>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</si>
  <si>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</si>
  <si>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</si>
  <si>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</si>
  <si>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</si>
  <si>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</si>
  <si>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</si>
  <si>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</si>
  <si>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</si>
  <si>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</si>
  <si>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</si>
  <si>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</si>
  <si>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</si>
  <si>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</si>
  <si>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</si>
  <si>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</si>
  <si>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</si>
  <si>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</si>
  <si>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</si>
  <si>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</si>
  <si>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</si>
  <si>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</si>
  <si>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</si>
  <si>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</si>
  <si>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</si>
  <si>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</si>
  <si>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</si>
  <si>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</si>
  <si>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</si>
  <si>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</si>
  <si>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</si>
  <si>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</si>
  <si>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</si>
  <si>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</si>
  <si>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</si>
  <si>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</si>
  <si>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</si>
  <si>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</si>
  <si>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</si>
  <si>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</si>
  <si>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</si>
  <si>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</si>
  <si>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</si>
  <si>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</si>
  <si>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</si>
  <si>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</si>
  <si>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</si>
  <si>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</si>
  <si>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</si>
  <si>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</si>
  <si>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</si>
  <si>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</si>
  <si>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</si>
  <si>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</si>
  <si>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</si>
  <si>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</si>
  <si>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</si>
  <si>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</si>
  <si>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</si>
  <si>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</si>
  <si>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</si>
  <si>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</si>
  <si>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</si>
  <si>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</si>
  <si>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</si>
  <si>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</si>
  <si>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</si>
  <si>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</si>
  <si>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</si>
  <si>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</si>
  <si>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</si>
  <si>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</si>
  <si>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</si>
  <si>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</si>
  <si>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</si>
  <si>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</si>
  <si>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</si>
  <si>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</si>
  <si>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</si>
  <si>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</si>
  <si>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</si>
  <si>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</si>
  <si>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</si>
  <si>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</si>
  <si>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</si>
  <si>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</si>
  <si>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</si>
  <si>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</si>
  <si>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</si>
  <si>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</si>
  <si>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</si>
  <si>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</si>
  <si>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</si>
  <si>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</si>
  <si>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</si>
  <si>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</si>
  <si>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</si>
  <si>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</si>
  <si>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</si>
  <si>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</si>
  <si>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</si>
  <si>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</si>
  <si>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</si>
  <si>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</si>
  <si>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</si>
  <si>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</si>
  <si>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</si>
  <si>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</si>
  <si>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</si>
  <si>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</si>
  <si>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</si>
  <si>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</si>
  <si>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</si>
  <si>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</si>
  <si>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</si>
  <si>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</si>
  <si>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</si>
  <si>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</si>
  <si>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</si>
  <si>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</si>
  <si>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</si>
  <si>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</si>
  <si>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</si>
  <si>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</si>
  <si>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</si>
  <si>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</si>
  <si>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</si>
  <si>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</si>
  <si>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</si>
  <si>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</si>
  <si>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</si>
  <si>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</si>
  <si>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</si>
  <si>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</si>
  <si>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</si>
  <si>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</si>
  <si>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</si>
  <si>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</si>
  <si>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</si>
  <si>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</si>
  <si>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</si>
  <si>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</si>
  <si>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</si>
  <si>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</si>
  <si>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</si>
  <si>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</si>
  <si>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</si>
  <si>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</si>
  <si>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</si>
  <si>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</si>
  <si>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</si>
  <si>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</si>
  <si>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</si>
  <si>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</si>
  <si>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</si>
  <si>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</si>
  <si>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</si>
  <si>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</si>
  <si>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</si>
  <si>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</si>
  <si>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</si>
  <si>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</si>
  <si>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</si>
  <si>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</si>
  <si>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</si>
  <si>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</si>
  <si>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</si>
  <si>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</si>
  <si>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</si>
  <si>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</si>
  <si>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</si>
  <si>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</si>
  <si>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</si>
  <si>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</si>
  <si>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</si>
  <si>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</si>
  <si>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</si>
  <si>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</si>
  <si>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</si>
  <si>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</si>
  <si>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</si>
  <si>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</si>
  <si>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</si>
  <si>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</si>
  <si>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</si>
  <si>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</si>
  <si>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</si>
  <si>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</si>
  <si>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</si>
  <si>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</si>
  <si>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</si>
  <si>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</si>
  <si>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</si>
  <si>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</si>
  <si>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</si>
  <si>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</si>
  <si>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</si>
  <si>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</si>
  <si>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</si>
  <si>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</si>
  <si>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</si>
  <si>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</si>
  <si>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</si>
  <si>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</si>
  <si>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</si>
  <si>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</si>
  <si>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</si>
  <si>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</si>
  <si>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</si>
  <si>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</si>
  <si>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</si>
  <si>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</si>
  <si>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</si>
  <si>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</si>
  <si>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</si>
  <si>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</si>
  <si>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</si>
  <si>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</si>
  <si>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</si>
  <si>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</si>
  <si>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</si>
  <si>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</si>
  <si>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</si>
  <si>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</si>
  <si>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</si>
  <si>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</si>
  <si>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</si>
  <si>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</si>
  <si>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</si>
  <si>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</si>
  <si>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</si>
  <si>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</si>
  <si>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</si>
  <si>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</si>
  <si>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</si>
  <si>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</si>
  <si>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</si>
  <si>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</si>
  <si>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</si>
  <si>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</si>
  <si>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</si>
  <si>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</si>
  <si>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</si>
  <si>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</si>
  <si>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</si>
  <si>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</si>
  <si>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</si>
  <si>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</si>
  <si>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</si>
  <si>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</si>
  <si>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</si>
  <si>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</si>
  <si>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</si>
  <si>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</si>
  <si>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</si>
  <si>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</si>
  <si>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</si>
  <si>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</si>
  <si>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</si>
  <si>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</si>
  <si>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</si>
  <si>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</si>
  <si>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</si>
  <si>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</si>
  <si>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</si>
  <si>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</si>
  <si>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</si>
  <si>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</si>
  <si>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</si>
  <si>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</si>
  <si>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</si>
  <si>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</si>
  <si>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</si>
  <si>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</si>
  <si>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</si>
  <si>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</si>
  <si>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</si>
  <si>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</si>
  <si>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</si>
  <si>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</si>
  <si>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</si>
  <si>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</si>
  <si>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</si>
  <si>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</si>
  <si>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</si>
  <si>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</si>
  <si>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</si>
  <si>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</si>
  <si>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</si>
  <si>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</si>
  <si>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</si>
  <si>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</si>
  <si>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</si>
  <si>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</si>
  <si>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</si>
  <si>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</si>
  <si>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</si>
  <si>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</si>
  <si>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</si>
  <si>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</si>
  <si>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</si>
  <si>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</si>
  <si>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</si>
  <si>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</si>
  <si>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</si>
  <si>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</si>
  <si>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</si>
  <si>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</si>
  <si>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</si>
  <si>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</si>
  <si>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</si>
  <si>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</si>
  <si>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</si>
  <si>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</si>
  <si>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</si>
  <si>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</si>
  <si>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</si>
  <si>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</si>
  <si>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</si>
  <si>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</si>
  <si>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</si>
  <si>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</si>
  <si>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</si>
  <si>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</si>
  <si>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</si>
  <si>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</si>
  <si>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</si>
  <si>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</si>
  <si>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</si>
  <si>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</si>
  <si>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</si>
  <si>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</si>
  <si>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</si>
  <si>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</si>
  <si>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</si>
  <si>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</si>
  <si>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</si>
  <si>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</si>
  <si>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</si>
  <si>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</si>
  <si>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</si>
  <si>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</si>
  <si>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</si>
  <si>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</si>
  <si>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</si>
  <si>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</si>
  <si>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</si>
  <si>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</si>
  <si>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</si>
  <si>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</si>
  <si>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</si>
  <si>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</si>
  <si>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</si>
  <si>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</si>
  <si>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</si>
  <si>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</si>
  <si>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</si>
  <si>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</si>
  <si>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</si>
  <si>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</si>
  <si>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</si>
  <si>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</si>
  <si>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</si>
  <si>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</si>
  <si>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</si>
  <si>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</si>
  <si>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</si>
  <si>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</si>
  <si>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</si>
  <si>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</si>
  <si>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</si>
  <si>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</si>
  <si>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</si>
  <si>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</si>
  <si>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</si>
  <si>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</si>
  <si>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</si>
  <si>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</si>
  <si>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</si>
  <si>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</si>
  <si>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</si>
  <si>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</si>
  <si>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</si>
  <si>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</si>
  <si>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</si>
  <si>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</si>
  <si>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</si>
  <si>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</si>
  <si>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</si>
  <si>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</si>
  <si>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</si>
  <si>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</si>
  <si>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</si>
  <si>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</si>
  <si>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</si>
  <si>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</si>
  <si>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</si>
  <si>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</si>
  <si>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</si>
  <si>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</si>
  <si>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</si>
  <si>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</si>
  <si>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</si>
  <si>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</si>
  <si>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</si>
  <si>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</si>
  <si>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</si>
  <si>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</si>
  <si>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</si>
  <si>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</si>
  <si>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</si>
  <si>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</si>
  <si>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</si>
  <si>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</si>
  <si>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</si>
  <si>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</si>
  <si>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</si>
  <si>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</si>
  <si>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</si>
  <si>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</si>
  <si>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</si>
  <si>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</si>
  <si>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</si>
  <si>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</si>
  <si>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</si>
  <si>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</si>
  <si>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</si>
  <si>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</si>
  <si>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</si>
  <si>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</si>
  <si>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</si>
  <si>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</si>
  <si>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</si>
  <si>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</si>
  <si>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</si>
  <si>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</si>
  <si>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</si>
  <si>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</si>
  <si>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</si>
  <si>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</si>
  <si>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</si>
  <si>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</si>
  <si>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</si>
  <si>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</si>
  <si>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</si>
  <si>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</si>
  <si>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</si>
  <si>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</si>
  <si>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</si>
  <si>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</si>
  <si>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</si>
  <si>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</si>
  <si>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</si>
  <si>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</si>
  <si>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</si>
  <si>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</si>
  <si>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</si>
  <si>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</si>
  <si>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</si>
  <si>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</si>
  <si>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</si>
  <si>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</si>
  <si>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</si>
  <si>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</si>
  <si>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</si>
  <si>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</si>
  <si>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</si>
  <si>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</si>
  <si>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</si>
  <si>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</si>
  <si>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</si>
  <si>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</si>
  <si>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</si>
  <si>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</si>
  <si>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</si>
  <si>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</si>
  <si>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</si>
  <si>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</si>
  <si>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</si>
  <si>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</si>
  <si>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</si>
  <si>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</si>
  <si>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</si>
  <si>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</si>
  <si>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</si>
  <si>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</si>
  <si>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</si>
  <si>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</si>
  <si>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</si>
  <si>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</si>
  <si>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</si>
  <si>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</si>
  <si>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</si>
  <si>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</si>
  <si>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</si>
  <si>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</si>
  <si>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</si>
  <si>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</si>
  <si>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</si>
  <si>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</si>
  <si>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</si>
  <si>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</si>
  <si>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</si>
  <si>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</si>
  <si>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</si>
  <si>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</si>
  <si>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</si>
  <si>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</si>
  <si>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</si>
  <si>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</si>
  <si>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</si>
  <si>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</si>
  <si>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</si>
  <si>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</si>
  <si>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</si>
  <si>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</si>
  <si>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</si>
  <si>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</si>
  <si>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</si>
  <si>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</si>
  <si>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</si>
  <si>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</si>
  <si>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</si>
  <si>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</si>
  <si>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</si>
  <si>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</si>
  <si>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</si>
  <si>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</si>
  <si>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</si>
  <si>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</si>
  <si>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</si>
  <si>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</si>
  <si>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</si>
  <si>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</si>
  <si>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</si>
  <si>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</si>
  <si>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</si>
  <si>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</si>
  <si>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</si>
  <si>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</si>
  <si>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</si>
  <si>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</si>
  <si>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</si>
  <si>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</si>
  <si>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</si>
  <si>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</si>
  <si>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</si>
  <si>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</si>
  <si>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</si>
  <si>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</si>
  <si>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</si>
  <si>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</si>
  <si>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</si>
  <si>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</si>
  <si>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</si>
  <si>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</si>
  <si>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</si>
  <si>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</si>
  <si>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</si>
  <si>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</si>
  <si>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</si>
  <si>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</si>
  <si>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</si>
  <si>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</si>
  <si>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</si>
  <si>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</si>
  <si>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</si>
  <si>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</si>
  <si>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</si>
  <si>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</si>
  <si>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</si>
  <si>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</si>
  <si>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</si>
  <si>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</si>
  <si>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</si>
  <si>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</si>
  <si>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</si>
  <si>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</si>
  <si>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</si>
  <si>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</si>
  <si>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</si>
  <si>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</si>
  <si>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</si>
  <si>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</si>
  <si>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</si>
  <si>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</si>
  <si>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</si>
  <si>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</si>
  <si>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</si>
  <si>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</si>
  <si>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</si>
  <si>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</si>
  <si>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</si>
  <si>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</si>
  <si>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</si>
  <si>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</si>
  <si>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</si>
  <si>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</si>
  <si>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</si>
  <si>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</si>
  <si>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</si>
  <si>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</si>
  <si>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</si>
  <si>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</si>
  <si>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</si>
  <si>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</si>
  <si>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</si>
  <si>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</si>
  <si>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</si>
  <si>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</si>
  <si>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</si>
  <si>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</si>
  <si>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</si>
  <si>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</si>
  <si>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</si>
  <si>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</si>
  <si>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</si>
  <si>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</si>
  <si>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</si>
  <si>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</si>
  <si>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</si>
  <si>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</si>
  <si>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</si>
  <si>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</si>
  <si>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</si>
  <si>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</si>
  <si>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</si>
  <si>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</si>
  <si>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</si>
  <si>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</si>
  <si>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</si>
  <si>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</si>
  <si>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</si>
  <si>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</si>
  <si>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</si>
  <si>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</si>
  <si>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</si>
  <si>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</si>
  <si>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</si>
  <si>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</si>
  <si>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</si>
  <si>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</si>
  <si>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</si>
  <si>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</si>
  <si>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</si>
  <si>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</si>
  <si>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</si>
  <si>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</si>
  <si>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</si>
  <si>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</si>
  <si>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</si>
  <si>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</si>
  <si>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</si>
  <si>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</si>
  <si>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</si>
  <si>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</si>
  <si>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</si>
  <si>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</si>
  <si>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</si>
  <si>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</si>
  <si>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</si>
  <si>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</si>
  <si>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</si>
  <si>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</si>
  <si>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</si>
  <si>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</si>
  <si>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</si>
  <si>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</si>
  <si>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</si>
  <si>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</si>
  <si>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</si>
  <si>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</si>
  <si>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</si>
  <si>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</si>
  <si>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</si>
  <si>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</si>
  <si>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</si>
  <si>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</si>
  <si>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</si>
  <si>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</si>
  <si>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</si>
  <si>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</si>
  <si>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</si>
  <si>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</si>
  <si>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</si>
  <si>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</si>
  <si>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</si>
  <si>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</si>
  <si>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</si>
  <si>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</si>
  <si>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</si>
  <si>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</si>
  <si>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</si>
  <si>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</si>
  <si>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</si>
  <si>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</si>
  <si>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</si>
  <si>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</si>
  <si>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</si>
  <si>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</si>
  <si>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</si>
  <si>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</si>
  <si>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</si>
  <si>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</si>
  <si>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</si>
  <si>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</si>
  <si>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</si>
  <si>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</si>
  <si>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</si>
  <si>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</si>
  <si>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</si>
  <si>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</si>
  <si>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</si>
  <si>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</si>
  <si>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</si>
  <si>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</si>
  <si>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</si>
  <si>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</si>
  <si>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</si>
  <si>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</si>
  <si>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</si>
  <si>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</si>
  <si>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</si>
  <si>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</si>
  <si>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</si>
  <si>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</si>
  <si>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</si>
  <si>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</si>
  <si>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</si>
  <si>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</si>
  <si>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</si>
  <si>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</si>
  <si>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</si>
  <si>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</si>
  <si>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</si>
  <si>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</si>
  <si>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</si>
  <si>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</si>
  <si>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</si>
  <si>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</si>
  <si>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</si>
  <si>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</si>
  <si>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</si>
  <si>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</si>
  <si>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</si>
  <si>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</si>
  <si>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</si>
  <si>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</si>
  <si>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</si>
  <si>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</si>
  <si>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</si>
  <si>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</si>
  <si>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</si>
  <si>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</si>
  <si>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</si>
  <si>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</si>
  <si>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</si>
  <si>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</si>
  <si>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</si>
  <si>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</si>
  <si>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</si>
  <si>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</si>
  <si>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</si>
  <si>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</si>
  <si>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</si>
  <si>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</si>
  <si>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</si>
  <si>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</si>
  <si>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</si>
  <si>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</si>
  <si>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</si>
  <si>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</si>
  <si>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</si>
  <si>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</si>
  <si>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</si>
  <si>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</si>
  <si>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</si>
  <si>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</si>
  <si>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</si>
  <si>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</si>
  <si>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</si>
  <si>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</si>
  <si>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</si>
  <si>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</si>
  <si>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</si>
  <si>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</si>
  <si>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</si>
  <si>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</si>
  <si>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</si>
  <si>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</si>
  <si>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</si>
  <si>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</si>
  <si>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</si>
  <si>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</si>
  <si>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</si>
  <si>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</si>
  <si>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</si>
  <si>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</si>
  <si>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</si>
  <si>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</si>
  <si>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</si>
  <si>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</si>
  <si>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</si>
  <si>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</si>
  <si>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</si>
  <si>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</si>
  <si>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</si>
  <si>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</si>
  <si>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</si>
  <si>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</si>
  <si>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</si>
  <si>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</si>
  <si>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</si>
  <si>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</si>
  <si>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</si>
  <si>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</si>
  <si>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</si>
  <si>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</si>
  <si>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</si>
  <si>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</si>
  <si>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</si>
  <si>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</si>
  <si>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</si>
  <si>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</si>
  <si>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</si>
  <si>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</si>
  <si>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</si>
  <si>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</si>
  <si>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</si>
  <si>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</si>
  <si>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</si>
  <si>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</si>
  <si>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</si>
  <si>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</si>
  <si>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</si>
  <si>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</si>
  <si>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</si>
  <si>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</si>
  <si>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</si>
  <si>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</si>
  <si>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</si>
  <si>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</si>
  <si>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</si>
  <si>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</si>
  <si>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</si>
  <si>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</si>
  <si>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</si>
  <si>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</si>
  <si>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</si>
  <si>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</si>
  <si>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</si>
  <si>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</si>
  <si>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</si>
  <si>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</si>
  <si>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</si>
  <si>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</si>
  <si>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</si>
  <si>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</si>
  <si>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</si>
  <si>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</si>
  <si>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</si>
  <si>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</si>
  <si>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</si>
  <si>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</si>
  <si>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</si>
  <si>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</si>
  <si>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</si>
  <si>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</si>
  <si>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</si>
  <si>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</si>
  <si>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</si>
  <si>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</si>
  <si>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</si>
  <si>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</si>
  <si>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</si>
  <si>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</si>
  <si>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</si>
  <si>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</si>
  <si>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</si>
  <si>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</si>
  <si>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</si>
  <si>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</si>
  <si>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</si>
  <si>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</si>
  <si>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</si>
  <si>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</si>
  <si>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</si>
  <si>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</si>
  <si>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</si>
  <si>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</si>
  <si>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</si>
  <si>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</si>
  <si>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</si>
  <si>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</si>
  <si>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</si>
  <si>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</si>
  <si>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</si>
  <si>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</si>
  <si>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</si>
  <si>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</si>
  <si>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</si>
  <si>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</si>
  <si>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</si>
  <si>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</si>
  <si>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</si>
  <si>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</si>
  <si>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</si>
  <si>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</si>
  <si>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</si>
  <si>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</si>
  <si>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</si>
  <si>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</si>
  <si>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</si>
  <si>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</si>
  <si>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</si>
  <si>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</si>
  <si>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</si>
  <si>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</si>
  <si>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</si>
  <si>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</si>
  <si>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</si>
  <si>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</si>
  <si>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</si>
  <si>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</si>
  <si>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</si>
  <si>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</si>
  <si>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</si>
  <si>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</si>
  <si>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</si>
  <si>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</si>
  <si>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</si>
  <si>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</si>
  <si>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</si>
  <si>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</si>
  <si>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</si>
  <si>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</si>
  <si>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</si>
  <si>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</si>
  <si>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</si>
  <si>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</si>
  <si>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</si>
  <si>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</si>
  <si>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</si>
  <si>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</si>
  <si>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</si>
  <si>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</si>
  <si>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</si>
  <si>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</si>
  <si>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</si>
  <si>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</si>
  <si>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</si>
  <si>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</si>
  <si>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</si>
  <si>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</si>
  <si>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</si>
  <si>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</si>
  <si>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</si>
  <si>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</si>
  <si>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</si>
  <si>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</si>
  <si>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</si>
  <si>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</si>
  <si>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</si>
  <si>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</si>
  <si>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</si>
  <si>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</si>
  <si>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</si>
  <si>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</si>
  <si>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</si>
  <si>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</si>
  <si>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</si>
  <si>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</si>
  <si>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</si>
  <si>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</si>
  <si>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</si>
  <si>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</si>
  <si>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</si>
  <si>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</si>
  <si>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</si>
  <si>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</si>
  <si>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</si>
  <si>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</si>
  <si>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</si>
  <si>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</si>
  <si>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</si>
  <si>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</si>
  <si>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</si>
  <si>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</si>
  <si>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</si>
  <si>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</si>
  <si>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</si>
  <si>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</si>
  <si>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</si>
  <si>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</si>
  <si>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</si>
  <si>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</si>
  <si>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</si>
  <si>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</si>
  <si>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</si>
  <si>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</si>
  <si>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</si>
  <si>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</si>
  <si>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</si>
  <si>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</si>
  <si>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</si>
  <si>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</si>
  <si>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</si>
  <si>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</si>
  <si>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</si>
  <si>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</si>
  <si>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</si>
  <si>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</si>
  <si>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</si>
  <si>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</si>
  <si>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</si>
  <si>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</si>
  <si>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</si>
  <si>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</si>
  <si>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</si>
  <si>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</si>
  <si>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</si>
  <si>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</si>
  <si>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</si>
  <si>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</si>
  <si>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</si>
  <si>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</si>
  <si>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</si>
  <si>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</si>
  <si>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</si>
  <si>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</si>
  <si>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</si>
  <si>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</si>
  <si>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</si>
  <si>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</si>
  <si>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</si>
  <si>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</si>
  <si>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</si>
  <si>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</si>
  <si>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</si>
  <si>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</si>
  <si>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</si>
  <si>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</si>
  <si>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</si>
  <si>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</si>
  <si>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</si>
  <si>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</si>
  <si>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</si>
  <si>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</si>
  <si>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</si>
  <si>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</si>
  <si>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</si>
  <si>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</si>
  <si>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</si>
  <si>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</si>
  <si>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</si>
  <si>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</si>
  <si>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</si>
  <si>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</si>
  <si>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</si>
  <si>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</si>
  <si>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</si>
  <si>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</si>
  <si>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</si>
  <si>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</si>
  <si>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</si>
  <si>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</si>
  <si>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</si>
  <si>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</si>
  <si>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</si>
  <si>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</si>
  <si>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</si>
  <si>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</si>
  <si>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</si>
  <si>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</si>
  <si>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</si>
  <si>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</si>
  <si>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</si>
  <si>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</si>
  <si>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</si>
  <si>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</si>
  <si>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</si>
  <si>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</si>
  <si>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</si>
  <si>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</si>
  <si>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</si>
  <si>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</si>
  <si>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</si>
  <si>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</si>
  <si>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</si>
  <si>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</si>
  <si>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</si>
  <si>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</si>
  <si>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</si>
  <si>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</si>
  <si>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</si>
  <si>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</si>
  <si>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</si>
  <si>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</si>
  <si>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</si>
  <si>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</si>
  <si>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</si>
  <si>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</si>
  <si>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</si>
  <si>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</si>
  <si>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</si>
  <si>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</si>
  <si>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</si>
  <si>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</si>
  <si>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</si>
  <si>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</si>
  <si>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</si>
  <si>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</si>
  <si>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</si>
  <si>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</si>
  <si>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</si>
  <si>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</si>
  <si>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</si>
  <si>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</si>
  <si>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</si>
  <si>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</si>
  <si>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</si>
  <si>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</si>
  <si>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</si>
  <si>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</si>
  <si>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</si>
  <si>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</si>
  <si>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</si>
  <si>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</si>
  <si>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</si>
  <si>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</si>
  <si>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</si>
  <si>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</si>
  <si>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</si>
  <si>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</si>
  <si>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</si>
  <si>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</si>
  <si>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</si>
  <si>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</si>
  <si>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</si>
  <si>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</si>
  <si>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</si>
  <si>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</si>
  <si>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</si>
  <si>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</si>
  <si>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</si>
  <si>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</si>
  <si>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</si>
  <si>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</si>
  <si>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</si>
  <si>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</si>
  <si>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</si>
  <si>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</si>
  <si>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</si>
  <si>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</si>
  <si>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</si>
  <si>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</si>
  <si>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</si>
  <si>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</si>
  <si>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</si>
  <si>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</si>
  <si>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</si>
  <si>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</si>
  <si>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</si>
  <si>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</si>
  <si>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</si>
  <si>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</si>
  <si>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</si>
  <si>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</si>
  <si>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</si>
  <si>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</si>
  <si>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</si>
  <si>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</si>
  <si>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</si>
  <si>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</si>
  <si>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</si>
  <si>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</si>
  <si>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</si>
  <si>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</si>
  <si>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</si>
  <si>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</si>
  <si>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</si>
  <si>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</si>
  <si>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</si>
  <si>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</si>
  <si>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</si>
  <si>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</si>
  <si>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</si>
  <si>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</si>
  <si>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</si>
  <si>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</si>
  <si>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</si>
  <si>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</si>
  <si>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</si>
  <si>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</si>
  <si>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</si>
  <si>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</si>
  <si>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</si>
  <si>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</si>
  <si>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</si>
  <si>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</si>
  <si>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</si>
  <si>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</si>
  <si>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</si>
  <si>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</si>
  <si>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</si>
  <si>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</si>
  <si>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</si>
  <si>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</si>
  <si>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</si>
  <si>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</si>
  <si>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</si>
  <si>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</si>
  <si>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</si>
  <si>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</si>
  <si>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</si>
  <si>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</si>
  <si>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</si>
  <si>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</si>
  <si>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</si>
  <si>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</si>
  <si>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</si>
  <si>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</si>
  <si>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</si>
  <si>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</si>
  <si>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</si>
  <si>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</si>
  <si>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</si>
  <si>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</si>
  <si>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</si>
  <si>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</si>
  <si>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</si>
  <si>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</si>
  <si>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</si>
  <si>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</si>
  <si>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</si>
  <si>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</si>
  <si>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</si>
  <si>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</si>
  <si>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</si>
  <si>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</si>
  <si>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</si>
  <si>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</si>
  <si>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</si>
  <si>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</si>
  <si>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</si>
  <si>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</si>
  <si>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</si>
  <si>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</si>
  <si>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</si>
  <si>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</si>
  <si>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</si>
  <si>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</si>
  <si>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</si>
  <si>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</si>
  <si>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</si>
  <si>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</si>
  <si>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</si>
  <si>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</si>
  <si>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</si>
  <si>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</si>
  <si>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</si>
  <si>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</si>
  <si>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</si>
  <si>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</si>
  <si>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</si>
  <si>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</si>
  <si>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</si>
  <si>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</si>
  <si>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</si>
  <si>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</si>
  <si>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</si>
  <si>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</si>
  <si>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</si>
  <si>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</si>
  <si>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</si>
  <si>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</si>
  <si>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</si>
  <si>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</si>
  <si>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</si>
  <si>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</si>
  <si>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</si>
  <si>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</si>
  <si>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</si>
  <si>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</si>
  <si>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</si>
  <si>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</si>
  <si>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</si>
  <si>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</si>
  <si>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</si>
  <si>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</si>
  <si>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</si>
  <si>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</si>
  <si>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</si>
  <si>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</si>
  <si>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</si>
  <si>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</si>
  <si>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</si>
  <si>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</si>
  <si>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</si>
  <si>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</si>
  <si>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</si>
  <si>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</si>
  <si>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</si>
  <si>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</si>
  <si>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</si>
  <si>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</si>
  <si>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</si>
  <si>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</si>
  <si>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</si>
  <si>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</si>
  <si>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</si>
  <si>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</si>
  <si>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</si>
  <si>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</si>
  <si>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</si>
  <si>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</si>
  <si>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</si>
  <si>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</si>
  <si>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</si>
  <si>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</si>
  <si>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</si>
  <si>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</si>
  <si>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</si>
  <si>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</si>
  <si>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</si>
  <si>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</si>
  <si>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</si>
  <si>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</si>
  <si>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</si>
  <si>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</si>
  <si>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</si>
  <si>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</si>
  <si>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</si>
  <si>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</si>
  <si>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</si>
  <si>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</si>
  <si>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</si>
  <si>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</si>
  <si>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</si>
  <si>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</si>
  <si>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</si>
  <si>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</si>
  <si>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</si>
  <si>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</si>
  <si>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</si>
  <si>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</si>
  <si>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</si>
  <si>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</si>
  <si>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</si>
  <si>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</si>
  <si>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</si>
  <si>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</si>
  <si>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</si>
  <si>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</si>
  <si>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</si>
  <si>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</si>
  <si>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</si>
  <si>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</si>
  <si>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</si>
  <si>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</si>
  <si>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</si>
  <si>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</si>
  <si>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</si>
  <si>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</si>
  <si>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</si>
  <si>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</si>
  <si>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</si>
  <si>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</si>
  <si>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</si>
  <si>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</si>
  <si>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</si>
  <si>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</si>
  <si>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</si>
  <si>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</si>
  <si>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</si>
  <si>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</si>
  <si>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</si>
  <si>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</si>
  <si>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</si>
  <si>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</si>
  <si>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</si>
  <si>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</si>
  <si>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</si>
  <si>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</si>
  <si>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</si>
  <si>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</si>
  <si>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</si>
  <si>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</si>
  <si>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</si>
  <si>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</si>
  <si>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</si>
  <si>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</si>
  <si>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</si>
  <si>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</si>
  <si>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</si>
  <si>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</si>
  <si>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</si>
  <si>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</si>
  <si>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</si>
  <si>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</si>
  <si>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</si>
  <si>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</si>
  <si>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</si>
  <si>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</si>
  <si>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</si>
  <si>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</si>
  <si>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</si>
  <si>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</si>
  <si>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</si>
  <si>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</si>
  <si>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</si>
  <si>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</si>
  <si>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</si>
  <si>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</si>
  <si>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</si>
  <si>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</si>
  <si>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</si>
  <si>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</si>
  <si>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</si>
  <si>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</si>
  <si>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</si>
  <si>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</si>
  <si>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</si>
  <si>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</si>
  <si>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</si>
  <si>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</si>
  <si>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</si>
  <si>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</si>
  <si>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</si>
  <si>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</si>
  <si>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</si>
  <si>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</si>
  <si>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</si>
  <si>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</si>
  <si>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</si>
  <si>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</si>
  <si>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</si>
  <si>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</si>
  <si>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</si>
  <si>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</si>
  <si>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</si>
  <si>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</si>
  <si>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</si>
  <si>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</si>
  <si>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</si>
  <si>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</si>
  <si>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</si>
  <si>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</si>
  <si>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</si>
  <si>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</si>
  <si>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</si>
  <si>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</si>
  <si>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</si>
  <si>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</si>
  <si>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</si>
  <si>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</si>
  <si>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</si>
  <si>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</si>
  <si>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</si>
  <si>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</si>
  <si>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</si>
  <si>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</si>
  <si>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</si>
  <si>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</si>
  <si>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</si>
  <si>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</si>
  <si>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</si>
  <si>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</si>
  <si>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</si>
  <si>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</si>
  <si>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</si>
  <si>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</si>
  <si>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</si>
  <si>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</si>
  <si>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</si>
  <si>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</si>
  <si>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</si>
  <si>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</si>
  <si>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</si>
  <si>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</si>
  <si>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</si>
  <si>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</si>
  <si>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</si>
  <si>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</si>
  <si>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</si>
  <si>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</si>
  <si>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</si>
  <si>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</si>
  <si>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</si>
  <si>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</si>
  <si>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</si>
  <si>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</si>
  <si>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</si>
  <si>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</si>
  <si>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</si>
  <si>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</si>
  <si>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</si>
  <si>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</si>
  <si>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</si>
  <si>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</si>
  <si>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</si>
  <si>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</si>
  <si>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</si>
  <si>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</si>
  <si>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</si>
  <si>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</si>
  <si>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</si>
  <si>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</si>
  <si>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</si>
  <si>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</si>
  <si>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</si>
  <si>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</si>
  <si>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</si>
  <si>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</si>
  <si>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</si>
  <si>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</si>
  <si>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</si>
  <si>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</si>
  <si>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</si>
  <si>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</si>
  <si>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</si>
  <si>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</si>
  <si>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</si>
  <si>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</si>
  <si>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</si>
  <si>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</si>
  <si>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</si>
  <si>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</si>
  <si>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</si>
  <si>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</si>
  <si>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</si>
  <si>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</si>
  <si>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</si>
  <si>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</si>
  <si>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</si>
  <si>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</si>
  <si>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</si>
  <si>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</si>
  <si>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</si>
  <si>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</si>
  <si>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</si>
  <si>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</si>
  <si>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</si>
  <si>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</si>
  <si>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</si>
  <si>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</si>
  <si>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</si>
  <si>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</si>
  <si>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</si>
  <si>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</si>
  <si>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</si>
  <si>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</si>
  <si>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</si>
  <si>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</si>
  <si>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</si>
  <si>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</si>
  <si>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</si>
  <si>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</si>
  <si>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</si>
  <si>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</si>
  <si>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</si>
  <si>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</si>
  <si>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</si>
  <si>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</si>
  <si>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</si>
  <si>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</si>
  <si>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</si>
  <si>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</si>
  <si>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</si>
  <si>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</si>
  <si>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</si>
  <si>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</si>
  <si>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</si>
  <si>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</si>
  <si>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</si>
  <si>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</si>
  <si>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</si>
  <si>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</si>
  <si>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</si>
  <si>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</si>
  <si>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</si>
  <si>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</si>
  <si>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</si>
  <si>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</si>
  <si>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</si>
  <si>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</si>
  <si>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</si>
  <si>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</si>
  <si>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</si>
  <si>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</si>
  <si>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</si>
  <si>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</si>
  <si>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</si>
  <si>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</si>
  <si>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</si>
  <si>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</si>
  <si>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</si>
  <si>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</si>
  <si>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</si>
  <si>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</si>
  <si>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</si>
  <si>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</si>
  <si>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</si>
  <si>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</si>
  <si>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</si>
  <si>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</si>
  <si>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</si>
  <si>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</si>
  <si>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</si>
  <si>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</si>
  <si>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</si>
  <si>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</si>
  <si>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</si>
  <si>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</si>
  <si>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</si>
  <si>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</si>
  <si>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</si>
  <si>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</si>
  <si>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</si>
  <si>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</si>
  <si>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</si>
  <si>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</si>
  <si>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</si>
  <si>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</si>
  <si>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</si>
  <si>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</si>
  <si>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</si>
  <si>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</si>
  <si>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</si>
  <si>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</si>
  <si>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</si>
  <si>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</si>
  <si>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</si>
  <si>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</si>
  <si>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</si>
  <si>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</si>
  <si>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</si>
  <si>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</si>
  <si>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</si>
  <si>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</si>
  <si>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</si>
  <si>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</si>
  <si>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</si>
  <si>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</si>
  <si>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</si>
  <si>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</si>
  <si>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</si>
  <si>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</si>
  <si>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</si>
  <si>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</si>
  <si>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</si>
  <si>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</si>
  <si>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</si>
  <si>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</si>
  <si>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</si>
  <si>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</si>
  <si>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</si>
  <si>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</si>
  <si>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</si>
  <si>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</si>
  <si>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</si>
  <si>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</si>
  <si>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</si>
  <si>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</si>
  <si>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</si>
  <si>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</si>
  <si>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</si>
  <si>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</si>
  <si>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</si>
  <si>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</si>
  <si>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</si>
  <si>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</si>
  <si>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</si>
  <si>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</si>
  <si>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</si>
  <si>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</si>
  <si>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</si>
  <si>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</si>
  <si>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</si>
  <si>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</si>
  <si>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</si>
  <si>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</si>
  <si>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</si>
  <si>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</si>
  <si>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</si>
  <si>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</si>
  <si>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</si>
  <si>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</si>
  <si>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</si>
  <si>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</si>
  <si>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</si>
  <si>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</si>
  <si>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</si>
  <si>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</si>
  <si>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</si>
  <si>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</si>
  <si>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</si>
  <si>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</si>
  <si>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</si>
  <si>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</si>
  <si>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</si>
  <si>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</si>
  <si>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</si>
  <si>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</si>
  <si>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</si>
  <si>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</si>
  <si>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</si>
  <si>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</si>
  <si>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</si>
  <si>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</si>
  <si>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</si>
  <si>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</si>
  <si>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</si>
  <si>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</si>
  <si>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</si>
  <si>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</si>
  <si>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</si>
  <si>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</si>
  <si>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</si>
  <si>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</si>
  <si>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</si>
  <si>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</si>
  <si>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</si>
  <si>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</si>
  <si>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</si>
  <si>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</si>
  <si>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</si>
  <si>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</si>
  <si>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</si>
  <si>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</si>
  <si>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</si>
  <si>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</si>
  <si>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</si>
  <si>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</si>
  <si>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</si>
  <si>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</si>
  <si>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</si>
  <si>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</si>
  <si>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</si>
  <si>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</si>
  <si>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</si>
  <si>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</si>
  <si>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</si>
  <si>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</si>
  <si>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</si>
  <si>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</si>
  <si>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</si>
  <si>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</si>
  <si>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</si>
  <si>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</si>
  <si>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</si>
  <si>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</si>
  <si>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</si>
  <si>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</si>
  <si>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</si>
  <si>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</si>
  <si>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</si>
  <si>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</si>
  <si>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</si>
  <si>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</si>
  <si>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</si>
  <si>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</si>
  <si>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</si>
  <si>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</si>
  <si>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</si>
  <si>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</si>
  <si>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</si>
  <si>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</si>
  <si>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</si>
  <si>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</si>
  <si>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</si>
  <si>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</si>
  <si>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</si>
  <si>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</si>
  <si>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</si>
  <si>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</si>
  <si>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</si>
  <si>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</si>
  <si>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</si>
  <si>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</si>
  <si>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</si>
  <si>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</si>
  <si>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</si>
  <si>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</si>
  <si>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</si>
  <si>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</si>
  <si>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</si>
  <si>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</si>
  <si>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</si>
  <si>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</si>
  <si>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</si>
  <si>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</si>
  <si>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</si>
  <si>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</si>
  <si>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</si>
  <si>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</si>
  <si>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</si>
  <si>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</si>
  <si>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</si>
  <si>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</si>
  <si>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</si>
  <si>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</si>
  <si>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</si>
  <si>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</si>
  <si>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</si>
  <si>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</si>
  <si>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</si>
  <si>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</si>
  <si>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</si>
  <si>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</si>
  <si>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</si>
  <si>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</si>
  <si>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</si>
  <si>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</si>
  <si>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</si>
  <si>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</si>
  <si>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</si>
  <si>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</si>
  <si>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</si>
  <si>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</si>
  <si>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</si>
  <si>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</si>
  <si>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</si>
  <si>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</si>
  <si>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</si>
  <si>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</si>
  <si>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</si>
  <si>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</si>
  <si>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</si>
  <si>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</si>
  <si>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</si>
  <si>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</si>
  <si>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</si>
  <si>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</si>
  <si>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</si>
  <si>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</si>
  <si>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</si>
  <si>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</si>
  <si>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</si>
  <si>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</si>
  <si>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</si>
  <si>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</si>
  <si>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</si>
  <si>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</si>
  <si>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</si>
  <si>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</si>
  <si>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</si>
  <si>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</si>
  <si>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</si>
  <si>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</si>
  <si>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</si>
  <si>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</si>
  <si>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</si>
  <si>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</si>
  <si>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</si>
  <si>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</si>
  <si>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</si>
  <si>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</si>
  <si>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</si>
  <si>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</si>
  <si>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</si>
  <si>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</si>
  <si>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</si>
  <si>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</si>
  <si>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</si>
  <si>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</si>
  <si>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</si>
  <si>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</si>
  <si>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</si>
  <si>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</si>
  <si>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</si>
  <si>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</si>
  <si>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</si>
  <si>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</si>
  <si>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</si>
  <si>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</si>
  <si>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</si>
  <si>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</si>
  <si>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</si>
  <si>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</si>
  <si>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</si>
  <si>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</si>
  <si>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</si>
  <si>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</si>
  <si>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</si>
  <si>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</si>
  <si>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</si>
  <si>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</si>
  <si>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</si>
  <si>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</si>
  <si>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</si>
  <si>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</si>
  <si>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</si>
  <si>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</si>
  <si>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</si>
  <si>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</si>
  <si>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</si>
  <si>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</si>
  <si>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</si>
  <si>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</si>
  <si>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</si>
  <si>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</si>
  <si>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</si>
  <si>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</si>
  <si>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</si>
  <si>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</si>
  <si>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</si>
  <si>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</si>
  <si>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</si>
  <si>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</si>
  <si>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</si>
  <si>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</si>
  <si>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</si>
  <si>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</si>
  <si>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</si>
  <si>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</si>
  <si>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</si>
  <si>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</si>
  <si>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</si>
  <si>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</si>
  <si>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</si>
  <si>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</si>
  <si>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</si>
  <si>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</si>
  <si>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</si>
  <si>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</si>
  <si>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</si>
  <si>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</si>
  <si>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</si>
  <si>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</si>
  <si>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</si>
  <si>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</si>
  <si>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</si>
  <si>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</si>
  <si>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</si>
  <si>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</si>
  <si>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</si>
  <si>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</si>
  <si>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</si>
  <si>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</si>
  <si>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</si>
  <si>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</si>
  <si>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</si>
  <si>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</si>
  <si>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</si>
  <si>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</si>
  <si>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</si>
  <si>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</si>
  <si>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</si>
  <si>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</si>
  <si>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</si>
  <si>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</si>
  <si>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</si>
  <si>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</si>
  <si>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</si>
  <si>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</si>
  <si>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</si>
  <si>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</si>
  <si>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</si>
  <si>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</si>
  <si>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</si>
  <si>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</si>
  <si>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</si>
  <si>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</si>
  <si>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</si>
  <si>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</si>
  <si>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</si>
  <si>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</si>
  <si>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</si>
  <si>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</si>
  <si>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</si>
  <si>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</si>
  <si>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</si>
  <si>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</si>
  <si>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</si>
  <si>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</si>
  <si>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</si>
  <si>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</si>
  <si>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</si>
  <si>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</si>
  <si>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</si>
  <si>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</si>
  <si>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</si>
  <si>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</si>
  <si>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</si>
  <si>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</si>
  <si>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</si>
  <si>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</si>
  <si>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</si>
  <si>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</si>
  <si>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</si>
  <si>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</si>
  <si>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</si>
  <si>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</si>
  <si>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</si>
  <si>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</si>
  <si>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</si>
  <si>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</si>
  <si>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</si>
  <si>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</si>
  <si>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</si>
  <si>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</si>
  <si>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</si>
  <si>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</si>
  <si>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</si>
  <si>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</si>
  <si>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</si>
  <si>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</si>
  <si>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</si>
  <si>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</si>
  <si>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</si>
  <si>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</si>
  <si>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</si>
  <si>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</si>
  <si>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</si>
  <si>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</si>
  <si>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</si>
  <si>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</si>
  <si>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</si>
  <si>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</si>
  <si>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</si>
  <si>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</si>
  <si>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</si>
  <si>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</si>
  <si>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</si>
  <si>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</si>
  <si>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</si>
  <si>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</si>
  <si>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</si>
  <si>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</si>
  <si>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</si>
  <si>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</si>
  <si>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</si>
  <si>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</si>
  <si>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</si>
  <si>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</si>
  <si>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</si>
  <si>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</si>
  <si>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</si>
  <si>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</si>
  <si>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</si>
  <si>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</si>
  <si>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</si>
  <si>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</si>
  <si>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</si>
  <si>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</si>
  <si>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</si>
  <si>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</si>
  <si>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</si>
  <si>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</si>
  <si>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</si>
  <si>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</si>
  <si>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</si>
  <si>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</si>
  <si>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</si>
  <si>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</si>
  <si>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</si>
  <si>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</si>
  <si>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</si>
  <si>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</si>
  <si>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</si>
  <si>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</si>
  <si>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</si>
  <si>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</si>
  <si>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</si>
  <si>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</si>
  <si>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</si>
  <si>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</si>
  <si>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</si>
  <si>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</si>
  <si>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</si>
  <si>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</si>
  <si>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</si>
  <si>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</si>
  <si>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</si>
  <si>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</si>
  <si>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</si>
  <si>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</si>
  <si>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</si>
  <si>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</si>
  <si>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</si>
  <si>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</si>
  <si>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</si>
  <si>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</si>
  <si>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</si>
  <si>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</si>
  <si>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</si>
  <si>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</si>
  <si>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</si>
  <si>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</si>
  <si>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</si>
  <si>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</si>
  <si>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</si>
  <si>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</si>
  <si>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</si>
  <si>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</si>
  <si>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</si>
  <si>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</si>
  <si>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</si>
  <si>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</si>
  <si>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</si>
  <si>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</si>
  <si>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</si>
  <si>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</si>
  <si>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</si>
  <si>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</si>
  <si>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</si>
  <si>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</si>
  <si>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</si>
  <si>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</si>
  <si>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</si>
  <si>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</si>
  <si>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</si>
  <si>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</si>
  <si>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</si>
  <si>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</si>
  <si>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</si>
  <si>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</si>
  <si>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</si>
  <si>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</si>
  <si>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</si>
  <si>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</si>
  <si>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</si>
  <si>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</si>
  <si>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</si>
  <si>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</si>
  <si>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</si>
  <si>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</si>
  <si>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</si>
  <si>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</si>
  <si>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</si>
  <si>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</si>
  <si>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</si>
  <si>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</si>
  <si>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</si>
  <si>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</si>
  <si>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</si>
  <si>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</si>
  <si>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</si>
  <si>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</si>
  <si>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</si>
  <si>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</si>
  <si>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</si>
  <si>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</si>
  <si>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</si>
  <si>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</si>
  <si>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</si>
  <si>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</si>
  <si>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</si>
  <si>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</si>
  <si>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</si>
  <si>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</si>
  <si>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</si>
  <si>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</si>
  <si>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</si>
  <si>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</si>
  <si>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</si>
  <si>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</si>
  <si>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</si>
  <si>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</si>
  <si>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</si>
  <si>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</si>
  <si>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</si>
  <si>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</si>
  <si>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</si>
  <si>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</si>
  <si>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</si>
  <si>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</si>
  <si>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</si>
  <si>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</si>
  <si>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</si>
  <si>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</si>
  <si>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</si>
  <si>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</si>
  <si>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</si>
  <si>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</si>
  <si>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</si>
  <si>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</si>
  <si>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</si>
  <si>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</si>
  <si>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</si>
  <si>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</si>
  <si>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</si>
  <si>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</si>
  <si>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</si>
  <si>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</si>
  <si>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</si>
  <si>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</si>
  <si>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</si>
  <si>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</si>
  <si>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</si>
  <si>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</si>
  <si>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</si>
  <si>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</si>
  <si>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</si>
  <si>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</si>
  <si>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</si>
  <si>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</si>
  <si>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</si>
  <si>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</si>
  <si>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</si>
  <si>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</si>
  <si>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</si>
  <si>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</si>
  <si>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</si>
  <si>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</si>
  <si>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</si>
  <si>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</si>
  <si>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</si>
  <si>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</si>
  <si>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</si>
  <si>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</si>
  <si>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</si>
  <si>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</si>
  <si>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</si>
  <si>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</si>
  <si>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</si>
  <si>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</si>
  <si>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</si>
  <si>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</si>
  <si>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</si>
  <si>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</si>
  <si>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</si>
  <si>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</si>
  <si>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</si>
  <si>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</si>
  <si>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</si>
  <si>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</si>
  <si>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</si>
  <si>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</si>
  <si>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</si>
  <si>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</si>
  <si>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</si>
  <si>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</si>
  <si>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</si>
  <si>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</si>
  <si>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</si>
  <si>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</si>
  <si>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</si>
  <si>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</si>
  <si>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</si>
  <si>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</si>
  <si>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</si>
  <si>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</si>
  <si>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</si>
  <si>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</si>
  <si>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</si>
  <si>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</si>
  <si>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</si>
  <si>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</si>
  <si>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</si>
  <si>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</si>
  <si>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</si>
  <si>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</si>
  <si>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</si>
  <si>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</si>
  <si>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</si>
  <si>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</si>
  <si>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</si>
  <si>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</si>
  <si>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</si>
  <si>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</si>
  <si>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</si>
  <si>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</si>
  <si>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</si>
  <si>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</si>
  <si>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</si>
  <si>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</si>
  <si>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</si>
  <si>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</si>
  <si>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</si>
  <si>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</si>
  <si>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</si>
  <si>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</si>
  <si>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</si>
  <si>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</si>
  <si>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</si>
  <si>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</si>
  <si>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</si>
  <si>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</si>
  <si>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</si>
  <si>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</si>
  <si>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</si>
  <si>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</si>
  <si>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</si>
  <si>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</si>
  <si>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</si>
  <si>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</si>
  <si>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</si>
  <si>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</si>
  <si>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</si>
  <si>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</si>
  <si>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</si>
  <si>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</si>
  <si>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</si>
  <si>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</si>
  <si>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</si>
  <si>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</si>
  <si>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</si>
  <si>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</si>
  <si>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</si>
  <si>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</si>
  <si>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</si>
  <si>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</si>
  <si>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</si>
  <si>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</si>
  <si>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</si>
  <si>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</si>
  <si>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</si>
  <si>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</si>
  <si>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</si>
  <si>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</si>
  <si>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</si>
  <si>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</si>
  <si>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</si>
  <si>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</si>
  <si>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</si>
  <si>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</si>
  <si>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</si>
  <si>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</si>
  <si>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</si>
  <si>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</si>
  <si>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</si>
  <si>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</si>
  <si>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</si>
  <si>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</si>
  <si>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</si>
  <si>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</si>
  <si>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</si>
  <si>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</si>
  <si>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</si>
  <si>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</si>
  <si>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</si>
  <si>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</si>
  <si>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</si>
  <si>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</si>
  <si>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</si>
  <si>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</si>
  <si>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</si>
  <si>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</si>
  <si>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</si>
  <si>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</si>
  <si>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</si>
  <si>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</si>
  <si>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</si>
  <si>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</si>
  <si>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</si>
  <si>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</si>
  <si>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</si>
  <si>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</si>
  <si>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</si>
  <si>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</si>
  <si>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</si>
  <si>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</si>
  <si>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</si>
  <si>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</si>
  <si>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</si>
  <si>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</si>
  <si>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</si>
  <si>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</si>
  <si>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</si>
  <si>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</si>
  <si>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</si>
  <si>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</si>
  <si>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</si>
  <si>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</si>
  <si>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</si>
  <si>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</si>
  <si>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</si>
  <si>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</si>
  <si>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</si>
  <si>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</si>
  <si>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</si>
  <si>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</si>
  <si>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</si>
  <si>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</si>
  <si>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</si>
  <si>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</si>
  <si>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</si>
  <si>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</si>
  <si>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</si>
  <si>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</si>
  <si>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</si>
  <si>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</si>
  <si>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</si>
  <si>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</si>
  <si>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</si>
  <si>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</si>
  <si>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</si>
  <si>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</si>
  <si>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</si>
  <si>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</si>
  <si>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</si>
  <si>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</si>
  <si>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</si>
  <si>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</si>
  <si>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</si>
  <si>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</si>
  <si>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</si>
  <si>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</si>
  <si>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</si>
  <si>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</si>
  <si>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</si>
  <si>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</si>
  <si>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</si>
  <si>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</si>
  <si>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</si>
  <si>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</si>
  <si>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</si>
  <si>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</si>
  <si>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</si>
  <si>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</si>
  <si>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</si>
  <si>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</si>
  <si>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</si>
  <si>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</si>
  <si>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</si>
  <si>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</si>
  <si>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</si>
  <si>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</si>
  <si>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</si>
  <si>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</si>
  <si>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</si>
  <si>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</si>
  <si>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</si>
  <si>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</si>
  <si>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</si>
  <si>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</si>
  <si>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</si>
  <si>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</si>
  <si>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</si>
  <si>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</si>
  <si>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</si>
  <si>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</si>
  <si>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</si>
  <si>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</si>
  <si>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</si>
  <si>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</si>
  <si>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</si>
  <si>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</si>
  <si>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</si>
  <si>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</si>
  <si>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</si>
  <si>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</si>
  <si>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</si>
  <si>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</si>
  <si>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</si>
  <si>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</si>
  <si>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</si>
  <si>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</si>
  <si>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</si>
  <si>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</si>
  <si>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</si>
  <si>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</si>
  <si>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</si>
  <si>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</si>
  <si>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</si>
  <si>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</si>
  <si>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</si>
  <si>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</si>
  <si>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</si>
  <si>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</si>
  <si>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</si>
  <si>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</si>
  <si>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</si>
  <si>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</si>
  <si>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</si>
  <si>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</si>
  <si>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</si>
  <si>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</si>
  <si>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</si>
  <si>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</si>
  <si>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</si>
  <si>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</si>
  <si>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</si>
  <si>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</si>
  <si>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</si>
  <si>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</si>
  <si>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</si>
  <si>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</si>
  <si>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</si>
  <si>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</si>
  <si>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</si>
  <si>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</si>
  <si>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</si>
  <si>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</si>
  <si>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</si>
  <si>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</si>
  <si>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</si>
  <si>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</si>
  <si>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</si>
  <si>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</si>
  <si>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</si>
  <si>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</si>
  <si>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</si>
  <si>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</si>
  <si>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</si>
  <si>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</si>
  <si>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</si>
  <si>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</si>
  <si>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</si>
  <si>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</si>
  <si>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</si>
  <si>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</si>
  <si>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</si>
  <si>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</si>
  <si>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</si>
  <si>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</si>
  <si>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</si>
  <si>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</si>
  <si>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</si>
  <si>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</si>
  <si>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</si>
  <si>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</si>
  <si>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</si>
  <si>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</si>
  <si>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</si>
  <si>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</si>
  <si>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</si>
  <si>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</si>
  <si>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</si>
  <si>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</si>
  <si>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</si>
  <si>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</si>
  <si>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</si>
  <si>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</si>
  <si>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</si>
  <si>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</si>
  <si>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</si>
  <si>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</si>
  <si>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</si>
  <si>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</si>
  <si>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</si>
  <si>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</si>
  <si>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</si>
  <si>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</si>
  <si>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</si>
  <si>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</si>
  <si>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</si>
  <si>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</si>
  <si>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</si>
  <si>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</si>
  <si>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</si>
  <si>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</si>
  <si>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</si>
  <si>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</si>
  <si>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</si>
  <si>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</si>
  <si>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</si>
  <si>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</si>
  <si>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</si>
  <si>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</si>
  <si>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</si>
  <si>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</si>
  <si>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</si>
  <si>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</si>
  <si>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</si>
  <si>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</si>
  <si>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</si>
  <si>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</si>
  <si>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</si>
  <si>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</si>
  <si>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</si>
  <si>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</si>
  <si>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</si>
  <si>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</si>
  <si>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</si>
  <si>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</si>
  <si>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</si>
  <si>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</si>
  <si>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</si>
  <si>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</si>
  <si>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</si>
  <si>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</si>
  <si>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</si>
  <si>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</si>
  <si>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</si>
  <si>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</si>
  <si>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</si>
  <si>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</si>
  <si>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</si>
  <si>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</si>
  <si>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</si>
  <si>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</si>
  <si>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</si>
  <si>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</si>
  <si>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</si>
  <si>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</si>
  <si>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</si>
  <si>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</si>
  <si>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</si>
  <si>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</si>
  <si>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</si>
  <si>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</si>
  <si>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</si>
  <si>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</si>
  <si>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</si>
  <si>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</si>
  <si>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</si>
  <si>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</si>
  <si>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</si>
  <si>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</si>
  <si>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</si>
  <si>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</si>
  <si>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</si>
  <si>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</si>
  <si>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</si>
  <si>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</si>
  <si>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</si>
  <si>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</si>
  <si>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</si>
  <si>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</si>
  <si>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</si>
  <si>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</si>
  <si>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</si>
  <si>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</si>
  <si>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</si>
  <si>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</si>
  <si>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</si>
  <si>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</si>
  <si>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</si>
  <si>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</si>
  <si>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</si>
  <si>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</si>
  <si>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</si>
  <si>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</si>
  <si>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</si>
  <si>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</si>
  <si>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</si>
  <si>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</si>
  <si>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</si>
  <si>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</si>
  <si>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</si>
  <si>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</si>
  <si>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</si>
  <si>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</si>
  <si>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</si>
  <si>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</si>
  <si>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</si>
  <si>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</si>
  <si>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</si>
  <si>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</si>
  <si>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</si>
  <si>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</si>
  <si>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</si>
  <si>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</si>
  <si>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</si>
  <si>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</si>
  <si>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</si>
  <si>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</si>
  <si>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</si>
  <si>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</si>
  <si>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</si>
  <si>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</si>
  <si>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</si>
  <si>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</si>
  <si>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</si>
  <si>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</si>
  <si>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</si>
  <si>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</si>
  <si>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</si>
  <si>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</si>
  <si>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</si>
  <si>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</si>
  <si>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</si>
  <si>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</si>
  <si>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</si>
  <si>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</si>
  <si>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</si>
  <si>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</si>
  <si>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</si>
  <si>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</si>
  <si>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</si>
  <si>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</si>
  <si>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</si>
  <si>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</si>
  <si>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</si>
  <si>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</si>
  <si>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</si>
  <si>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</si>
  <si>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</si>
  <si>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</si>
  <si>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</si>
  <si>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</si>
  <si>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</si>
  <si>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</si>
  <si>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</si>
  <si>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</si>
  <si>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</si>
  <si>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</si>
  <si>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</si>
  <si>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</si>
  <si>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</si>
  <si>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</si>
  <si>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</si>
  <si>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</si>
  <si>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</si>
  <si>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</si>
  <si>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</si>
  <si>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</si>
  <si>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</si>
  <si>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</si>
  <si>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</si>
  <si>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</si>
  <si>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</si>
  <si>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</si>
  <si>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</si>
  <si>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</si>
  <si>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</si>
  <si>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</si>
  <si>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</si>
  <si>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</si>
  <si>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</si>
  <si>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</si>
  <si>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</si>
  <si>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</si>
  <si>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</si>
  <si>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</si>
  <si>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</si>
  <si>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</si>
  <si>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</si>
  <si>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</si>
  <si>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</si>
  <si>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</si>
  <si>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</si>
  <si>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</si>
  <si>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</si>
  <si>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</si>
  <si>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</si>
  <si>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</si>
  <si>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</si>
  <si>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</si>
  <si>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</si>
  <si>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</si>
  <si>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</si>
  <si>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</si>
  <si>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</si>
  <si>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</si>
  <si>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</si>
  <si>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</si>
  <si>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</si>
  <si>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</si>
  <si>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</si>
  <si>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</si>
  <si>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</si>
  <si>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</si>
  <si>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</si>
  <si>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</si>
  <si>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</si>
  <si>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</si>
  <si>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</si>
  <si>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</si>
  <si>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</si>
  <si>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</si>
  <si>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</si>
  <si>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</si>
  <si>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</si>
  <si>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</si>
  <si>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</si>
  <si>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</si>
  <si>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</si>
  <si>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</si>
  <si>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</si>
  <si>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</si>
  <si>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</si>
  <si>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</si>
  <si>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</si>
  <si>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</si>
  <si>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</si>
  <si>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</si>
  <si>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</si>
  <si>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</si>
  <si>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</si>
  <si>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</si>
  <si>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</si>
  <si>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</si>
  <si>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</si>
  <si>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</si>
  <si>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</si>
  <si>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</si>
  <si>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</si>
  <si>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</si>
  <si>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</si>
  <si>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</si>
  <si>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</si>
  <si>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</si>
  <si>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</si>
  <si>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</si>
  <si>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</si>
  <si>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</si>
  <si>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</si>
  <si>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</si>
  <si>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</si>
  <si>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</si>
  <si>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</si>
  <si>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</si>
  <si>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</si>
  <si>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</si>
  <si>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</si>
  <si>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</si>
  <si>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</si>
  <si>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</si>
  <si>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</si>
  <si>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</si>
  <si>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</si>
  <si>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</si>
  <si>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</si>
  <si>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</si>
  <si>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</si>
  <si>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</si>
  <si>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</si>
  <si>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</si>
  <si>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</si>
  <si>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</si>
  <si>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</si>
  <si>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</si>
  <si>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</si>
  <si>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</si>
  <si>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</si>
  <si>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</si>
  <si>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</si>
  <si>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</si>
  <si>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</si>
  <si>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</si>
  <si>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</si>
  <si>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</si>
  <si>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</si>
  <si>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</si>
  <si>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</si>
  <si>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</si>
  <si>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</si>
  <si>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</si>
  <si>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</si>
  <si>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</si>
  <si>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</si>
  <si>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</si>
  <si>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</si>
  <si>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</si>
  <si>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</si>
  <si>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</si>
  <si>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</si>
  <si>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</si>
  <si>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</si>
  <si>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</si>
  <si>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</si>
  <si>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</si>
  <si>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</si>
  <si>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</si>
  <si>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</si>
  <si>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</si>
  <si>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</si>
  <si>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</si>
  <si>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</si>
  <si>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</si>
  <si>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</si>
  <si>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</si>
  <si>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</si>
  <si>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</si>
  <si>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</si>
  <si>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</si>
  <si>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</si>
  <si>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</si>
  <si>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</si>
  <si>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</si>
  <si>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</si>
  <si>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</si>
  <si>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</si>
  <si>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</si>
  <si>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</si>
  <si>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</si>
  <si>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</si>
  <si>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</si>
  <si>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</si>
  <si>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</si>
  <si>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</si>
  <si>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</si>
  <si>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</si>
  <si>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</si>
  <si>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</si>
  <si>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</si>
  <si>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</si>
  <si>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</si>
  <si>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</si>
  <si>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</si>
  <si>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</si>
  <si>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</si>
  <si>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</si>
  <si>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</si>
  <si>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</si>
  <si>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</si>
  <si>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</si>
  <si>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</si>
  <si>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</si>
  <si>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</si>
  <si>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</si>
  <si>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</si>
  <si>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</si>
  <si>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</si>
  <si>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</si>
  <si>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</si>
  <si>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</si>
  <si>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</si>
  <si>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</si>
  <si>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</si>
  <si>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</si>
  <si>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</si>
  <si>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</si>
  <si>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</si>
  <si>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</si>
  <si>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</si>
  <si>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</si>
  <si>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</si>
  <si>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</si>
  <si>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</si>
  <si>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</si>
  <si>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</si>
  <si>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</si>
  <si>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</si>
  <si>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</si>
  <si>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</si>
  <si>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</si>
  <si>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</si>
  <si>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</si>
  <si>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</si>
  <si>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</si>
  <si>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</si>
  <si>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</si>
  <si>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</si>
  <si>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</si>
  <si>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</si>
  <si>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</si>
  <si>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</si>
  <si>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</si>
  <si>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</si>
  <si>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</si>
  <si>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</si>
  <si>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</si>
  <si>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</si>
  <si>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</si>
  <si>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</si>
  <si>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</si>
  <si>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</si>
  <si>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</si>
  <si>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</si>
  <si>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</si>
  <si>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</si>
  <si>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</si>
  <si>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</si>
  <si>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</si>
  <si>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</si>
  <si>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</si>
  <si>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</si>
  <si>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</si>
  <si>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</si>
  <si>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</si>
  <si>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</si>
  <si>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</si>
  <si>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</si>
  <si>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</si>
  <si>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</si>
  <si>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</si>
  <si>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</si>
  <si>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</si>
  <si>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</si>
  <si>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</si>
  <si>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</si>
  <si>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</si>
  <si>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</si>
  <si>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</si>
  <si>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</si>
  <si>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</si>
  <si>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</si>
  <si>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</si>
  <si>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</si>
  <si>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</si>
  <si>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</si>
  <si>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</si>
  <si>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</si>
  <si>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</si>
  <si>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</si>
  <si>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</si>
  <si>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</si>
  <si>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</si>
  <si>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</si>
  <si>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</si>
  <si>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</si>
  <si>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</si>
  <si>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</si>
  <si>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</si>
  <si>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</si>
  <si>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</si>
  <si>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</si>
  <si>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</si>
  <si>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</si>
  <si>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</si>
  <si>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</si>
  <si>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</si>
  <si>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</si>
  <si>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</si>
  <si>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</si>
  <si>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</si>
  <si>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</si>
  <si>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</si>
  <si>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</si>
  <si>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</si>
  <si>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</si>
  <si>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</si>
  <si>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</si>
  <si>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</si>
  <si>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</si>
  <si>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</si>
  <si>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</si>
  <si>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</si>
  <si>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</si>
  <si>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</si>
  <si>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</si>
  <si>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</si>
  <si>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</si>
  <si>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</si>
  <si>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</si>
  <si>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</si>
  <si>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</si>
  <si>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</si>
  <si>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</si>
  <si>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</si>
  <si>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</si>
  <si>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</si>
  <si>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</si>
  <si>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</si>
  <si>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</si>
  <si>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</si>
  <si>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</si>
  <si>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</si>
  <si>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</si>
  <si>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</si>
  <si>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</si>
  <si>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</si>
  <si>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</si>
  <si>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</si>
  <si>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</si>
  <si>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</si>
  <si>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</si>
  <si>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</si>
  <si>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</si>
  <si>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</si>
  <si>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</si>
  <si>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</si>
  <si>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</si>
  <si>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</si>
  <si>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</si>
  <si>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</si>
  <si>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</si>
  <si>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</si>
  <si>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</si>
  <si>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</si>
  <si>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</si>
  <si>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</si>
  <si>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</si>
  <si>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</si>
  <si>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</si>
  <si>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</si>
  <si>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</si>
  <si>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</si>
  <si>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</si>
  <si>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</si>
  <si>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</si>
  <si>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</si>
  <si>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</si>
  <si>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</si>
  <si>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</si>
  <si>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</si>
  <si>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</si>
  <si>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</si>
  <si>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</si>
  <si>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</si>
  <si>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</si>
  <si>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</si>
  <si>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</si>
  <si>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</si>
  <si>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</si>
  <si>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</si>
  <si>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</si>
  <si>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</si>
  <si>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</si>
  <si>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</si>
  <si>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</si>
  <si>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</si>
  <si>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</si>
  <si>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</si>
  <si>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</si>
  <si>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</si>
  <si>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</si>
  <si>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</si>
  <si>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</si>
  <si>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</si>
  <si>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</si>
  <si>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</si>
  <si>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</si>
  <si>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</si>
  <si>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</si>
  <si>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</si>
  <si>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</si>
  <si>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</si>
  <si>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</si>
  <si>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</si>
  <si>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</si>
  <si>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</si>
  <si>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</si>
  <si>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</si>
  <si>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</si>
  <si>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</si>
  <si>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</si>
  <si>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</si>
  <si>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</si>
  <si>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</si>
  <si>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</si>
  <si>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</si>
  <si>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</si>
  <si>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</si>
  <si>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</si>
  <si>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</si>
  <si>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</si>
  <si>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</si>
  <si>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</si>
  <si>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</si>
  <si>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</si>
  <si>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</si>
  <si>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</si>
  <si>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</si>
  <si>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</si>
  <si>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</si>
  <si>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</si>
  <si>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</si>
  <si>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</si>
  <si>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</si>
  <si>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</si>
  <si>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</si>
  <si>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</si>
  <si>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</si>
  <si>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</si>
  <si>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</si>
  <si>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</si>
  <si>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</si>
  <si>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</si>
  <si>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</si>
  <si>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</si>
  <si>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</si>
  <si>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</si>
  <si>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</si>
  <si>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</si>
  <si>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</si>
  <si>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</si>
  <si>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</si>
  <si>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</si>
  <si>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</si>
  <si>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</si>
  <si>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</si>
  <si>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</si>
  <si>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</si>
  <si>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</si>
  <si>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</si>
  <si>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</si>
  <si>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</si>
  <si>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</si>
  <si>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</si>
  <si>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</si>
  <si>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</si>
  <si>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</si>
  <si>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</si>
  <si>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</si>
  <si>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</si>
  <si>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</si>
  <si>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</si>
  <si>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</si>
  <si>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</si>
  <si>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</si>
  <si>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</si>
  <si>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</si>
  <si>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</si>
  <si>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</si>
  <si>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</si>
  <si>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</si>
  <si>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</si>
  <si>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</si>
  <si>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</si>
  <si>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</si>
  <si>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</si>
  <si>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</si>
  <si>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</si>
  <si>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</si>
  <si>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</si>
  <si>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</si>
  <si>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</si>
  <si>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</si>
  <si>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</si>
  <si>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</si>
  <si>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</si>
  <si>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</si>
  <si>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</si>
  <si>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</si>
  <si>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</si>
  <si>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</si>
  <si>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</si>
  <si>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</si>
  <si>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</si>
  <si>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</si>
  <si>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</si>
  <si>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</si>
  <si>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</si>
  <si>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</si>
  <si>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</si>
  <si>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</si>
  <si>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</si>
  <si>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</si>
  <si>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</si>
  <si>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</si>
  <si>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</si>
  <si>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</si>
  <si>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</si>
  <si>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</si>
  <si>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</si>
  <si>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</si>
  <si>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</si>
  <si>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</si>
  <si>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</si>
  <si>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</si>
  <si>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</si>
  <si>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</si>
  <si>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</si>
  <si>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</si>
  <si>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</si>
  <si>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</si>
  <si>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</si>
  <si>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</si>
  <si>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</si>
  <si>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</si>
  <si>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</si>
  <si>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</si>
  <si>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</si>
  <si>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</si>
  <si>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</si>
  <si>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</si>
  <si>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</si>
  <si>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</si>
  <si>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</si>
  <si>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</si>
  <si>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</si>
  <si>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</si>
  <si>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</si>
  <si>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</si>
  <si>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</si>
  <si>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</si>
  <si>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</si>
  <si>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</si>
  <si>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</si>
  <si>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</si>
  <si>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</si>
  <si>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</si>
  <si>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</si>
  <si>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</si>
  <si>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</si>
  <si>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</si>
  <si>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</si>
  <si>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</si>
  <si>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</si>
  <si>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</si>
  <si>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</si>
  <si>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</si>
  <si>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</si>
  <si>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</si>
  <si>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</si>
  <si>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</si>
  <si>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</si>
  <si>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</si>
  <si>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</si>
  <si>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</si>
  <si>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</si>
  <si>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</si>
  <si>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</si>
  <si>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</si>
  <si>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</si>
  <si>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</si>
  <si>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</si>
  <si>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</si>
  <si>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</si>
  <si>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</si>
  <si>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</si>
  <si>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</si>
  <si>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</si>
  <si>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</si>
  <si>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</si>
  <si>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</si>
  <si>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</si>
  <si>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</si>
  <si>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</si>
  <si>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</si>
  <si>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</si>
  <si>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</si>
  <si>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</si>
  <si>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</si>
  <si>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</si>
  <si>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</si>
  <si>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</si>
  <si>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</si>
  <si>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</si>
  <si>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</si>
  <si>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</si>
  <si>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</si>
  <si>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</si>
  <si>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</si>
  <si>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</si>
  <si>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</si>
  <si>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</si>
  <si>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</si>
  <si>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</si>
  <si>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</si>
  <si>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</si>
  <si>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</si>
  <si>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</si>
  <si>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</si>
  <si>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</si>
  <si>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</si>
  <si>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</si>
  <si>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</si>
  <si>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</si>
  <si>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</si>
  <si>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</si>
  <si>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</si>
  <si>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</si>
  <si>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</si>
  <si>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</si>
  <si>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</si>
  <si>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</si>
  <si>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</si>
  <si>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</si>
  <si>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</si>
  <si>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</si>
  <si>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</si>
  <si>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</si>
  <si>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</si>
  <si>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</si>
  <si>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</si>
  <si>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</si>
  <si>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</si>
  <si>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</si>
  <si>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</si>
  <si>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</si>
  <si>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</si>
  <si>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</si>
  <si>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</si>
  <si>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</si>
  <si>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</si>
  <si>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</si>
  <si>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</si>
  <si>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</si>
  <si>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</si>
  <si>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</si>
  <si>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</si>
  <si>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</si>
  <si>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</si>
  <si>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</si>
  <si>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</si>
  <si>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</si>
  <si>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</si>
  <si>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</si>
  <si>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</si>
  <si>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</si>
  <si>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</si>
  <si>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</si>
  <si>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</si>
  <si>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</si>
  <si>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</si>
  <si>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</si>
  <si>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</si>
  <si>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</si>
  <si>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</si>
  <si>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</si>
  <si>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</si>
  <si>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</si>
  <si>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</si>
  <si>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</si>
  <si>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</si>
  <si>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</si>
  <si>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</si>
  <si>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</si>
  <si>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</si>
  <si>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</si>
  <si>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</si>
  <si>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</si>
  <si>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</si>
  <si>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</si>
  <si>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</si>
  <si>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</si>
  <si>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</si>
  <si>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</si>
  <si>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</si>
  <si>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</si>
  <si>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</si>
  <si>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</si>
  <si>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</si>
  <si>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</si>
  <si>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</si>
  <si>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</si>
  <si>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</si>
  <si>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</si>
  <si>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</si>
  <si>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</si>
  <si>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</si>
  <si>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</si>
  <si>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</si>
  <si>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</si>
  <si>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</si>
  <si>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</si>
  <si>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</si>
  <si>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</si>
  <si>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</si>
  <si>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</si>
  <si>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</si>
  <si>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</si>
  <si>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</si>
  <si>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</si>
  <si>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</si>
  <si>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</si>
  <si>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</si>
  <si>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</si>
  <si>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</si>
  <si>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</si>
  <si>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</si>
  <si>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</si>
  <si>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</si>
  <si>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</si>
  <si>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</si>
  <si>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</si>
  <si>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</si>
  <si>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</si>
  <si>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</si>
  <si>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</si>
  <si>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</si>
  <si>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</si>
  <si>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</si>
  <si>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</si>
  <si>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</si>
  <si>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</si>
  <si>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</si>
  <si>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</si>
  <si>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</si>
  <si>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</si>
  <si>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</si>
  <si>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</si>
  <si>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</si>
  <si>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</si>
  <si>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</si>
  <si>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</si>
  <si>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</si>
  <si>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</si>
  <si>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</si>
  <si>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</si>
  <si>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</si>
  <si>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</si>
  <si>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</si>
  <si>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</si>
  <si>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</si>
  <si>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</si>
  <si>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</si>
  <si>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</si>
  <si>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</si>
  <si>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</si>
  <si>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</si>
  <si>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</si>
  <si>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</si>
  <si>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</si>
  <si>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</si>
  <si>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</si>
  <si>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</si>
  <si>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</si>
  <si>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</si>
  <si>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</si>
  <si>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</si>
  <si>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</si>
  <si>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</si>
  <si>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</si>
  <si>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</si>
  <si>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</si>
  <si>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</si>
  <si>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</si>
  <si>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</si>
  <si>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</si>
  <si>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</si>
  <si>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</si>
  <si>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</si>
  <si>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</si>
  <si>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</si>
  <si>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</si>
  <si>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</si>
  <si>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</si>
  <si>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</si>
  <si>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</si>
  <si>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</si>
  <si>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</si>
  <si>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</si>
  <si>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</si>
  <si>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</si>
  <si>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</si>
  <si>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</si>
  <si>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</si>
  <si>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</si>
  <si>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</si>
  <si>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</si>
  <si>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</si>
  <si>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</si>
  <si>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</si>
  <si>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</si>
  <si>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</si>
  <si>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</si>
  <si>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</si>
  <si>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</si>
  <si>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</si>
  <si>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</si>
  <si>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</si>
  <si>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</si>
  <si>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</si>
  <si>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</si>
  <si>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</si>
  <si>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</si>
  <si>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</si>
  <si>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</si>
  <si>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</si>
  <si>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</si>
  <si>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</si>
  <si>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</si>
  <si>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</si>
  <si>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</si>
  <si>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</si>
  <si>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</si>
  <si>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</si>
  <si>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</si>
  <si>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</si>
  <si>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</si>
  <si>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</si>
  <si>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</si>
  <si>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</si>
  <si>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</si>
  <si>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</si>
  <si>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</si>
  <si>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</si>
  <si>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</si>
  <si>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</si>
  <si>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</si>
  <si>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</si>
  <si>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</si>
  <si>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</si>
  <si>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</si>
  <si>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</si>
  <si>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</si>
  <si>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</si>
  <si>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</si>
  <si>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</si>
  <si>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</si>
  <si>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</si>
  <si>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</si>
  <si>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</si>
  <si>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</si>
  <si>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</si>
  <si>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</si>
  <si>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</si>
  <si>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</si>
  <si>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</si>
  <si>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</si>
  <si>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</si>
  <si>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</si>
  <si>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</si>
  <si>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</si>
  <si>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</si>
  <si>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</si>
  <si>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</si>
  <si>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</si>
  <si>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</si>
  <si>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</si>
  <si>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</si>
  <si>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</si>
  <si>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</si>
  <si>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</si>
  <si>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</si>
  <si>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</si>
  <si>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</si>
  <si>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</si>
  <si>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</si>
  <si>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</si>
  <si>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</si>
  <si>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</si>
  <si>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</si>
  <si>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</si>
  <si>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</si>
  <si>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</si>
  <si>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</si>
  <si>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</si>
  <si>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</si>
  <si>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</si>
  <si>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</si>
  <si>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</si>
  <si>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</si>
  <si>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</si>
  <si>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</si>
  <si>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</si>
  <si>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</si>
  <si>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</si>
  <si>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</si>
  <si>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</si>
  <si>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</si>
  <si>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</si>
  <si>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</si>
  <si>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</si>
  <si>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</si>
  <si>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</si>
  <si>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</si>
  <si>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</si>
  <si>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</si>
  <si>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</si>
  <si>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</si>
  <si>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</si>
  <si>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</si>
  <si>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</si>
  <si>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</si>
  <si>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</si>
  <si>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</si>
  <si>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</si>
  <si>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</si>
  <si>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</si>
  <si>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</si>
  <si>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</si>
  <si>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</si>
  <si>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</si>
  <si>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</si>
  <si>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</si>
  <si>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</si>
  <si>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</si>
  <si>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</si>
  <si>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</si>
  <si>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</si>
  <si>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</si>
  <si>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</si>
  <si>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</si>
  <si>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</si>
  <si>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</si>
  <si>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</si>
  <si>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</si>
  <si>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</si>
  <si>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</si>
  <si>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</si>
  <si>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</si>
  <si>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</si>
  <si>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</si>
  <si>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</si>
  <si>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</si>
  <si>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</si>
  <si>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</si>
  <si>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</si>
  <si>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</si>
  <si>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</si>
  <si>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</si>
  <si>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</si>
  <si>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</si>
  <si>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</si>
  <si>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</si>
  <si>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</si>
  <si>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</si>
  <si>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</si>
  <si>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</si>
  <si>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</si>
  <si>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</si>
  <si>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</si>
  <si>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</si>
  <si>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</si>
  <si>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</si>
  <si>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</si>
  <si>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</si>
  <si>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</si>
  <si>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</si>
  <si>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</si>
  <si>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</si>
  <si>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</si>
  <si>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</si>
  <si>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</si>
  <si>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</si>
  <si>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</si>
  <si>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</si>
  <si>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</si>
  <si>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</si>
  <si>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</si>
  <si>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</si>
  <si>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</si>
  <si>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</si>
  <si>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</si>
  <si>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</si>
  <si>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</si>
  <si>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</si>
  <si>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</si>
  <si>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</si>
  <si>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</si>
  <si>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</si>
  <si>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</si>
  <si>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</si>
  <si>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</si>
  <si>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</si>
  <si>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</si>
  <si>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</si>
  <si>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</si>
  <si>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</si>
  <si>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</si>
  <si>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</si>
  <si>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</si>
  <si>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</si>
  <si>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</si>
  <si>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</si>
  <si>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</si>
  <si>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</si>
  <si>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</si>
  <si>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</si>
  <si>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</si>
  <si>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</si>
  <si>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</si>
  <si>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</si>
  <si>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</si>
  <si>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</si>
  <si>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</si>
  <si>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</si>
  <si>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</si>
  <si>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</si>
  <si>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</si>
  <si>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</si>
  <si>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</si>
  <si>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</si>
  <si>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</si>
  <si>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</si>
  <si>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</si>
  <si>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</si>
  <si>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</si>
  <si>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</si>
  <si>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</si>
  <si>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</si>
  <si>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</si>
  <si>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</si>
  <si>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</si>
  <si>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</si>
  <si>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</si>
  <si>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</si>
  <si>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</si>
  <si>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</si>
  <si>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</si>
  <si>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</si>
  <si>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</si>
  <si>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</si>
  <si>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</si>
  <si>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</si>
  <si>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</si>
  <si>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</si>
  <si>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</si>
  <si>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</si>
  <si>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</si>
  <si>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</si>
  <si>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</si>
  <si>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</si>
  <si>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</si>
  <si>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</si>
  <si>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</si>
  <si>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</si>
  <si>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</si>
  <si>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</si>
  <si>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</si>
  <si>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</si>
  <si>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</si>
  <si>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</si>
  <si>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</si>
  <si>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</si>
  <si>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</si>
  <si>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</si>
  <si>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</si>
  <si>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</si>
  <si>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</si>
  <si>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</si>
  <si>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</si>
  <si>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</si>
  <si>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</si>
  <si>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</si>
  <si>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</si>
  <si>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</si>
  <si>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</si>
  <si>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</si>
  <si>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</si>
  <si>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</si>
  <si>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</si>
  <si>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</si>
  <si>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</si>
  <si>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</si>
  <si>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</si>
  <si>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</si>
  <si>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</si>
  <si>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</si>
  <si>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</si>
  <si>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</si>
  <si>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</si>
  <si>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</si>
  <si>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</si>
  <si>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</si>
  <si>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</si>
  <si>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</si>
  <si>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</si>
  <si>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</si>
  <si>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</si>
  <si>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</si>
  <si>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</si>
  <si>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</si>
  <si>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</si>
  <si>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</si>
  <si>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</si>
  <si>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</si>
  <si>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</si>
  <si>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</si>
  <si>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</si>
  <si>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</si>
  <si>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</si>
  <si>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</si>
  <si>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</si>
  <si>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</si>
  <si>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</si>
  <si>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</si>
  <si>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</si>
  <si>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</si>
  <si>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</si>
  <si>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</si>
  <si>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</si>
  <si>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</si>
  <si>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</si>
  <si>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</si>
  <si>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</si>
  <si>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</si>
  <si>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</si>
  <si>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</si>
  <si>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</si>
  <si>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</si>
  <si>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</si>
  <si>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</si>
  <si>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</si>
  <si>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</si>
  <si>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</si>
  <si>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</si>
  <si>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</si>
  <si>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</si>
  <si>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</si>
  <si>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</si>
  <si>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</si>
  <si>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</si>
  <si>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</si>
  <si>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</si>
  <si>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</si>
  <si>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</si>
  <si>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</si>
  <si>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</si>
  <si>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</si>
  <si>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</si>
  <si>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</si>
  <si>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</si>
  <si>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</si>
  <si>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</si>
  <si>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</si>
  <si>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</si>
  <si>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</si>
  <si>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</si>
  <si>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</si>
  <si>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</si>
  <si>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</si>
  <si>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</si>
  <si>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</si>
  <si>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</si>
  <si>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</si>
  <si>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</si>
  <si>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</si>
  <si>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</si>
  <si>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</si>
  <si>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</si>
  <si>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</si>
  <si>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</si>
  <si>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</si>
  <si>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</si>
  <si>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</si>
  <si>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</si>
  <si>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</si>
  <si>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</si>
  <si>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</si>
  <si>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</si>
  <si>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</si>
  <si>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</si>
  <si>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</si>
  <si>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</si>
  <si>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</si>
  <si>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</si>
  <si>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</si>
  <si>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</si>
  <si>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</si>
  <si>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</si>
  <si>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</si>
  <si>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</si>
  <si>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</si>
  <si>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</si>
  <si>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</si>
  <si>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</si>
  <si>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</si>
  <si>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</si>
  <si>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</si>
  <si>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</si>
  <si>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</si>
  <si>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</si>
  <si>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</si>
  <si>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</si>
  <si>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</si>
  <si>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</si>
  <si>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</si>
  <si>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</si>
  <si>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</si>
  <si>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</si>
  <si>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</si>
  <si>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</si>
  <si>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</si>
  <si>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</si>
  <si>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</si>
  <si>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</si>
  <si>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</si>
  <si>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</si>
  <si>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</si>
  <si>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</si>
  <si>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</si>
  <si>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</si>
  <si>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</si>
  <si>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</si>
  <si>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</si>
  <si>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</si>
  <si>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</si>
  <si>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</si>
  <si>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</si>
  <si>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</si>
  <si>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</si>
  <si>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</si>
  <si>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</si>
  <si>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</si>
  <si>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</si>
  <si>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</si>
  <si>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</si>
  <si>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</si>
  <si>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</si>
  <si>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</si>
  <si>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</si>
  <si>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</si>
  <si>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</si>
  <si>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</si>
  <si>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</si>
  <si>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</si>
  <si>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</si>
  <si>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</si>
  <si>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</si>
  <si>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</si>
  <si>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</si>
  <si>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</si>
  <si>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</si>
  <si>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</si>
  <si>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</si>
  <si>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</si>
  <si>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</si>
  <si>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</si>
  <si>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</si>
  <si>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</si>
  <si>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</si>
  <si>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</si>
  <si>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</si>
  <si>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</si>
  <si>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</si>
  <si>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</si>
  <si>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</si>
  <si>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</si>
  <si>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</si>
  <si>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</si>
  <si>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</si>
  <si>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</si>
  <si>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</si>
  <si>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</si>
  <si>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</si>
  <si>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</si>
  <si>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</si>
  <si>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</si>
  <si>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</si>
  <si>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</si>
  <si>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</si>
  <si>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</si>
  <si>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</si>
  <si>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</si>
  <si>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</si>
  <si>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</si>
  <si>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</si>
  <si>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</si>
  <si>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</si>
  <si>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</si>
  <si>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</si>
  <si>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</si>
  <si>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</si>
  <si>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</si>
  <si>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</si>
  <si>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</si>
  <si>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</si>
  <si>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</si>
  <si>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</si>
  <si>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</si>
  <si>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</si>
  <si>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</si>
  <si>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</si>
  <si>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</si>
  <si>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</si>
  <si>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</si>
  <si>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</si>
  <si>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</si>
  <si>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</si>
  <si>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</si>
  <si>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</si>
  <si>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</si>
  <si>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</si>
  <si>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</si>
  <si>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</si>
  <si>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</si>
  <si>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</si>
  <si>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</si>
  <si>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</si>
  <si>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</si>
  <si>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</si>
  <si>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</si>
  <si>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</si>
  <si>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</si>
  <si>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</si>
  <si>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</si>
  <si>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</si>
  <si>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</si>
  <si>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</si>
  <si>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</si>
  <si>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</si>
  <si>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</si>
  <si>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</si>
  <si>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</si>
  <si>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</si>
  <si>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</si>
  <si>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</si>
  <si>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</si>
  <si>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</si>
  <si>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</si>
  <si>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</si>
  <si>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</si>
  <si>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</si>
  <si>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</si>
  <si>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</si>
  <si>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</si>
  <si>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</si>
  <si>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</si>
  <si>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</si>
  <si>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</si>
  <si>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</si>
  <si>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</si>
  <si>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</si>
  <si>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</si>
  <si>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</si>
  <si>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</si>
  <si>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</si>
  <si>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</si>
  <si>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</si>
  <si>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</si>
  <si>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</si>
  <si>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</si>
  <si>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</si>
  <si>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</si>
  <si>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</si>
  <si>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</si>
  <si>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</si>
  <si>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</si>
  <si>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</si>
  <si>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</si>
  <si>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</si>
  <si>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</si>
  <si>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</si>
  <si>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</si>
  <si>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</si>
  <si>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</si>
  <si>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</si>
  <si>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</si>
  <si>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</si>
  <si>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</si>
  <si>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</si>
  <si>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</si>
  <si>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</si>
  <si>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</si>
  <si>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</si>
  <si>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</si>
  <si>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</si>
  <si>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</si>
  <si>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</si>
  <si>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</si>
  <si>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</si>
  <si>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</si>
  <si>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</si>
  <si>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</si>
  <si>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</si>
  <si>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</si>
  <si>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</si>
  <si>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</si>
  <si>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</si>
  <si>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</si>
  <si>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</si>
  <si>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</si>
  <si>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</si>
  <si>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</si>
  <si>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</si>
  <si>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</si>
  <si>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</si>
  <si>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</si>
  <si>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</si>
  <si>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</si>
  <si>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</si>
  <si>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</si>
  <si>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</si>
  <si>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</si>
  <si>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</si>
  <si>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</si>
  <si>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</si>
  <si>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</si>
  <si>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</si>
  <si>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</si>
  <si>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</si>
  <si>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</si>
  <si>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</si>
  <si>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</si>
  <si>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</si>
  <si>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</si>
  <si>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</si>
  <si>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</si>
  <si>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</si>
  <si>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</si>
  <si>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</si>
  <si>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</si>
  <si>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</si>
  <si>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</si>
  <si>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</si>
  <si>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</si>
  <si>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</si>
  <si>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</si>
  <si>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</si>
  <si>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</si>
  <si>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</si>
  <si>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</si>
  <si>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</si>
  <si>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</si>
  <si>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</si>
  <si>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</si>
  <si>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</si>
  <si>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</si>
  <si>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</si>
  <si>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</si>
  <si>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</si>
  <si>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</si>
  <si>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</si>
  <si>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</si>
  <si>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</si>
  <si>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</si>
  <si>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</si>
  <si>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</si>
  <si>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</si>
  <si>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</si>
  <si>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</si>
  <si>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</si>
  <si>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</si>
  <si>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</si>
  <si>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</si>
  <si>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</si>
  <si>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</si>
  <si>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</si>
  <si>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</si>
  <si>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</si>
  <si>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</si>
  <si>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</si>
  <si>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</si>
  <si>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</si>
  <si>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</si>
  <si>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</si>
  <si>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</si>
  <si>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</si>
  <si>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</si>
  <si>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</si>
  <si>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</si>
  <si>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</si>
  <si>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</si>
  <si>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</si>
  <si>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</si>
  <si>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</si>
  <si>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</si>
  <si>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</si>
  <si>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</si>
  <si>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</si>
  <si>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</si>
  <si>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</si>
  <si>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</si>
  <si>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</si>
  <si>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</si>
  <si>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</si>
  <si>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</si>
  <si>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</si>
  <si>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</si>
  <si>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</si>
  <si>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</si>
  <si>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</si>
  <si>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</si>
  <si>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</si>
  <si>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</si>
  <si>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</si>
  <si>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</si>
  <si>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</si>
  <si>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</si>
  <si>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</si>
  <si>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</si>
  <si>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</si>
  <si>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</si>
  <si>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</si>
  <si>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</si>
  <si>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</si>
  <si>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</si>
  <si>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</si>
  <si>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</si>
  <si>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</si>
  <si>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</si>
  <si>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</si>
  <si>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</si>
  <si>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</si>
  <si>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</si>
  <si>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</si>
  <si>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</si>
  <si>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</si>
  <si>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</si>
  <si>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</si>
  <si>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</si>
  <si>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</si>
  <si>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</si>
  <si>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</si>
  <si>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</si>
  <si>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</si>
  <si>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</si>
  <si>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</si>
  <si>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</si>
  <si>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</si>
  <si>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</si>
  <si>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</si>
  <si>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</si>
  <si>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</si>
  <si>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</si>
  <si>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</si>
  <si>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</si>
  <si>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</si>
  <si>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</si>
  <si>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</si>
  <si>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</si>
  <si>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</si>
  <si>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</si>
  <si>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</si>
  <si>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</si>
  <si>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</si>
  <si>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</si>
  <si>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</si>
  <si>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</si>
  <si>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</si>
  <si>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</si>
  <si>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</si>
  <si>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</si>
  <si>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</si>
  <si>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</si>
  <si>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</si>
  <si>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</si>
  <si>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</si>
  <si>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</si>
  <si>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</si>
  <si>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</si>
  <si>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</si>
  <si>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</si>
  <si>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</si>
  <si>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</si>
  <si>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</si>
  <si>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</si>
  <si>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</si>
  <si>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</si>
  <si>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</si>
  <si>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</si>
  <si>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</si>
  <si>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</si>
  <si>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</si>
  <si>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</si>
  <si>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</si>
  <si>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</si>
  <si>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</si>
  <si>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</si>
  <si>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</si>
  <si>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</si>
  <si>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</si>
  <si>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</si>
  <si>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</si>
  <si>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</si>
  <si>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</si>
  <si>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</si>
  <si>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</si>
  <si>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</si>
  <si>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</si>
  <si>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</si>
  <si>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</si>
  <si>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</si>
  <si>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</si>
  <si>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</si>
  <si>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</si>
  <si>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</si>
  <si>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</si>
  <si>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</si>
  <si>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</si>
  <si>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</si>
  <si>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</si>
  <si>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</si>
  <si>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</si>
  <si>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</si>
  <si>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</si>
  <si>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</si>
  <si>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</si>
  <si>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</si>
  <si>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</si>
  <si>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</si>
  <si>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</si>
  <si>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</si>
  <si>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</si>
  <si>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</si>
  <si>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</si>
  <si>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</si>
  <si>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</si>
  <si>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</si>
  <si>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</si>
  <si>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</si>
  <si>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</si>
  <si>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</si>
  <si>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</si>
  <si>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</si>
  <si>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</si>
  <si>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</si>
  <si>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</si>
  <si>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</si>
  <si>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</si>
  <si>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</si>
  <si>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</si>
  <si>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</si>
  <si>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</si>
  <si>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</si>
  <si>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</si>
  <si>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</si>
  <si>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</si>
  <si>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</si>
  <si>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</si>
  <si>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</si>
  <si>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</si>
  <si>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</si>
  <si>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</si>
  <si>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</si>
  <si>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</si>
  <si>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</si>
  <si>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</si>
  <si>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</si>
  <si>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</si>
  <si>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</si>
  <si>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</si>
  <si>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</si>
  <si>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</si>
  <si>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</si>
  <si>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</si>
  <si>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</si>
  <si>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</si>
  <si>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</si>
  <si>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</si>
  <si>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</si>
  <si>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</si>
  <si>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</si>
  <si>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</si>
  <si>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</si>
  <si>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</si>
  <si>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</si>
  <si>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</si>
  <si>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</si>
  <si>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</si>
  <si>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</si>
  <si>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</si>
  <si>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</si>
  <si>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</si>
  <si>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</si>
  <si>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</si>
  <si>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</si>
  <si>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</si>
  <si>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</si>
  <si>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</si>
  <si>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</si>
  <si>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</si>
  <si>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</si>
  <si>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</si>
  <si>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</si>
  <si>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</si>
  <si>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</si>
  <si>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</si>
  <si>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</si>
  <si>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</si>
  <si>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</si>
  <si>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</si>
  <si>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</si>
  <si>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</si>
  <si>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</si>
  <si>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</si>
  <si>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</si>
  <si>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</si>
  <si>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</si>
  <si>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</si>
  <si>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</si>
  <si>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</si>
  <si>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</si>
  <si>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</si>
  <si>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</si>
  <si>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</si>
  <si>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</si>
  <si>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</si>
  <si>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</si>
  <si>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</si>
  <si>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</si>
  <si>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</si>
  <si>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</si>
  <si>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</si>
  <si>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</si>
  <si>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</si>
  <si>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</si>
  <si>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</si>
  <si>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</si>
  <si>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</si>
  <si>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</si>
  <si>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</si>
  <si>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</si>
  <si>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</si>
  <si>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</si>
  <si>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</si>
  <si>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</si>
  <si>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</si>
  <si>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</si>
  <si>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</si>
  <si>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</si>
  <si>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</si>
  <si>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</si>
  <si>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</si>
  <si>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</si>
  <si>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</si>
  <si>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</si>
  <si>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</si>
  <si>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</si>
  <si>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</si>
  <si>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</si>
  <si>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</si>
  <si>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</si>
  <si>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</si>
  <si>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</si>
  <si>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</si>
  <si>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</si>
  <si>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</si>
  <si>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</si>
  <si>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</si>
  <si>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</si>
  <si>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</si>
  <si>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</si>
  <si>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</si>
  <si>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</si>
  <si>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</si>
  <si>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</si>
  <si>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</si>
  <si>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</si>
  <si>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</si>
  <si>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</si>
  <si>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</si>
  <si>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</si>
  <si>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</si>
  <si>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</si>
  <si>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</si>
  <si>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</si>
  <si>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</si>
  <si>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</si>
  <si>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</si>
  <si>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</si>
  <si>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</si>
  <si>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</si>
  <si>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</si>
  <si>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</si>
  <si>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</si>
  <si>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</si>
  <si>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</si>
  <si>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</si>
  <si>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</si>
  <si>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</si>
  <si>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</si>
  <si>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</si>
  <si>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</si>
  <si>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</si>
  <si>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</si>
  <si>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</si>
  <si>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</si>
  <si>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</si>
  <si>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</si>
  <si>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</si>
  <si>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</si>
  <si>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</si>
  <si>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</si>
  <si>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</si>
  <si>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</si>
  <si>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</si>
  <si>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</si>
  <si>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</si>
  <si>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</si>
  <si>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</si>
  <si>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</si>
  <si>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</si>
  <si>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</si>
  <si>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</si>
  <si>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</si>
  <si>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</si>
  <si>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</si>
  <si>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</si>
  <si>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</si>
  <si>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</si>
  <si>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</si>
  <si>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</si>
  <si>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</si>
  <si>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</si>
  <si>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</si>
  <si>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</si>
  <si>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</si>
  <si>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</si>
  <si>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</si>
  <si>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</si>
  <si>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</si>
  <si>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</si>
  <si>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</si>
  <si>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</si>
  <si>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</si>
  <si>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</si>
  <si>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</si>
  <si>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</si>
  <si>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</si>
  <si>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</si>
  <si>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</si>
  <si>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</si>
  <si>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</si>
  <si>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</si>
  <si>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</si>
  <si>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</si>
  <si>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</si>
  <si>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</si>
  <si>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</si>
  <si>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</si>
  <si>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</si>
  <si>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</si>
  <si>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</si>
  <si>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</si>
  <si>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</si>
  <si>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</si>
  <si>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</si>
  <si>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</si>
  <si>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</si>
  <si>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</si>
  <si>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</si>
  <si>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</si>
  <si>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</si>
  <si>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</si>
  <si>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</si>
  <si>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</si>
  <si>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</si>
  <si>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</si>
  <si>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</si>
  <si>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</si>
  <si>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</si>
  <si>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</si>
  <si>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</si>
  <si>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</si>
  <si>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</si>
  <si>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</si>
  <si>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</si>
  <si>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</si>
  <si>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</si>
  <si>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</si>
  <si>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</si>
  <si>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</si>
  <si>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</si>
  <si>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</si>
  <si>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</si>
  <si>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</si>
  <si>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</si>
  <si>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</si>
  <si>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</si>
  <si>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</si>
  <si>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</si>
  <si>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</si>
  <si>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</si>
  <si>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</si>
  <si>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</si>
  <si>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</si>
  <si>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</si>
  <si>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</si>
  <si>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</si>
  <si>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</si>
  <si>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</si>
  <si>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</si>
  <si>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</si>
  <si>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</si>
  <si>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</si>
  <si>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</si>
  <si>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</si>
  <si>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</si>
  <si>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</si>
  <si>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</si>
  <si>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</si>
  <si>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</si>
  <si>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</si>
  <si>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</si>
  <si>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</si>
  <si>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</si>
  <si>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</si>
  <si>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</si>
  <si>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</si>
  <si>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</si>
  <si>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</si>
  <si>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</si>
  <si>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</si>
  <si>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</si>
  <si>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</si>
  <si>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</si>
  <si>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</si>
  <si>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</si>
  <si>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</si>
  <si>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</si>
  <si>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</si>
  <si>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</si>
  <si>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</si>
  <si>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</si>
  <si>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</si>
  <si>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</si>
  <si>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</si>
  <si>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</si>
  <si>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</si>
  <si>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</si>
  <si>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</si>
  <si>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</si>
  <si>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</si>
  <si>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</si>
  <si>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</si>
  <si>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</si>
  <si>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</si>
  <si>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</si>
  <si>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</si>
  <si>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</si>
  <si>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</si>
  <si>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</si>
  <si>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</si>
  <si>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</si>
  <si>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</si>
  <si>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</si>
  <si>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</si>
  <si>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</si>
  <si>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</si>
  <si>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</si>
  <si>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</si>
  <si>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</si>
  <si>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</si>
  <si>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</si>
  <si>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</si>
  <si>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</si>
  <si>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</si>
  <si>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</si>
  <si>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</si>
  <si>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</si>
  <si>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</si>
  <si>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</si>
  <si>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</si>
  <si>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</si>
  <si>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</si>
  <si>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</si>
  <si>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</si>
  <si>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</si>
  <si>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</si>
  <si>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</si>
  <si>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</si>
  <si>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</si>
  <si>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</si>
  <si>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</si>
  <si>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</si>
  <si>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</si>
  <si>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</si>
  <si>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</si>
  <si>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</si>
  <si>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</si>
  <si>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</si>
  <si>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</si>
  <si>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</si>
  <si>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</si>
  <si>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</si>
  <si>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</si>
  <si>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</si>
  <si>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</si>
  <si>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</si>
  <si>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</si>
  <si>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</si>
  <si>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</si>
  <si>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</si>
  <si>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</si>
  <si>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</si>
  <si>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</si>
  <si>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</si>
  <si>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</si>
  <si>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</si>
  <si>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</si>
  <si>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</si>
  <si>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</si>
  <si>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</si>
  <si>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</si>
  <si>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</si>
  <si>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</si>
  <si>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</si>
  <si>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</si>
  <si>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</si>
  <si>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</si>
  <si>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</si>
  <si>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</si>
  <si>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</si>
  <si>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</si>
  <si>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</si>
  <si>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</si>
  <si>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</si>
  <si>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</si>
  <si>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</si>
  <si>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</si>
  <si>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</si>
  <si>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</si>
  <si>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</si>
  <si>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</si>
  <si>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</si>
  <si>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</si>
  <si>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</si>
  <si>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</si>
  <si>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</si>
  <si>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</si>
  <si>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</si>
  <si>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</si>
  <si>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</si>
  <si>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</si>
  <si>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</si>
  <si>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</si>
  <si>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</si>
  <si>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</si>
  <si>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</si>
  <si>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</si>
  <si>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</si>
  <si>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</si>
  <si>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</si>
  <si>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</si>
  <si>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</si>
  <si>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</si>
  <si>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</si>
  <si>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</si>
  <si>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</si>
  <si>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</si>
  <si>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</si>
  <si>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</si>
  <si>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</si>
  <si>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</si>
  <si>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</si>
  <si>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</si>
  <si>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</si>
  <si>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</si>
  <si>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</si>
  <si>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</si>
  <si>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</si>
  <si>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</si>
  <si>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</si>
  <si>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</si>
  <si>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</si>
  <si>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</si>
  <si>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</si>
  <si>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</si>
  <si>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</si>
  <si>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</si>
  <si>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</si>
  <si>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</si>
  <si>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</si>
  <si>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</si>
  <si>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</si>
  <si>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</si>
  <si>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</si>
  <si>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</si>
  <si>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</si>
  <si>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</si>
  <si>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</si>
  <si>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</si>
  <si>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</si>
  <si>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</si>
  <si>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</si>
  <si>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</si>
  <si>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</si>
  <si>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</si>
  <si>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</si>
  <si>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</si>
  <si>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</si>
  <si>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</si>
  <si>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</si>
  <si>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</si>
  <si>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</si>
  <si>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</si>
  <si>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</si>
  <si>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</si>
  <si>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</si>
  <si>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</si>
  <si>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</si>
  <si>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</si>
  <si>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</si>
  <si>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</si>
  <si>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</si>
  <si>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</si>
  <si>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</si>
  <si>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</si>
  <si>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</si>
  <si>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</si>
  <si>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</si>
  <si>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</si>
  <si>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</si>
  <si>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</si>
  <si>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</si>
  <si>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</si>
  <si>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</si>
  <si>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</si>
  <si>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</si>
  <si>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</si>
  <si>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</si>
  <si>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</si>
  <si>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</si>
  <si>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</si>
  <si>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</si>
  <si>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</si>
  <si>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</si>
  <si>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</si>
  <si>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</si>
  <si>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</si>
  <si>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</si>
  <si>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</si>
  <si>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</si>
  <si>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</si>
  <si>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</si>
  <si>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</si>
  <si>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</si>
  <si>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</si>
  <si>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</si>
  <si>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</si>
  <si>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</si>
  <si>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</si>
  <si>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</si>
  <si>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</si>
  <si>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</si>
  <si>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</si>
  <si>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</si>
  <si>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</si>
  <si>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</si>
  <si>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</si>
  <si>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</si>
  <si>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</si>
  <si>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</si>
  <si>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</si>
  <si>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</si>
  <si>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</si>
  <si>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</si>
  <si>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</si>
  <si>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</si>
  <si>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</si>
  <si>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</si>
  <si>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</si>
  <si>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</si>
  <si>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</si>
  <si>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</si>
  <si>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</si>
  <si>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</si>
  <si>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</si>
  <si>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</si>
  <si>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</si>
  <si>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</si>
  <si>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</si>
  <si>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</si>
  <si>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</si>
  <si>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</si>
  <si>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</si>
  <si>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</si>
  <si>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</si>
  <si>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</si>
  <si>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</si>
  <si>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</si>
  <si>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</si>
  <si>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</si>
  <si>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</si>
  <si>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</si>
  <si>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</si>
  <si>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</si>
  <si>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</si>
  <si>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</si>
  <si>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</si>
  <si>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</si>
  <si>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</si>
  <si>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</si>
  <si>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</si>
  <si>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</si>
  <si>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</si>
  <si>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</si>
  <si>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</si>
  <si>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</si>
  <si>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</si>
  <si>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</si>
  <si>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</si>
  <si>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</si>
  <si>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</si>
  <si>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</si>
  <si>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</si>
  <si>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</si>
  <si>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</si>
  <si>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</si>
  <si>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</si>
  <si>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</si>
  <si>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</si>
  <si>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</si>
  <si>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</si>
  <si>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</si>
  <si>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</si>
  <si>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</si>
  <si>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</si>
  <si>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</si>
  <si>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</si>
  <si>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</si>
  <si>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</si>
  <si>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</si>
  <si>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</si>
  <si>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</si>
  <si>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</si>
  <si>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</si>
  <si>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</si>
  <si>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</si>
  <si>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</si>
  <si>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</si>
  <si>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</si>
  <si>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</si>
  <si>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</si>
  <si>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</si>
  <si>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</si>
  <si>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</si>
  <si>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</si>
  <si>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</si>
  <si>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</si>
  <si>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</si>
  <si>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</si>
  <si>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</si>
  <si>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</si>
  <si>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</si>
  <si>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</si>
  <si>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</si>
  <si>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</si>
  <si>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</si>
  <si>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</si>
  <si>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</si>
  <si>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</si>
  <si>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</si>
  <si>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</si>
  <si>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</si>
  <si>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</si>
  <si>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</si>
  <si>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</si>
  <si>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</si>
  <si>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</si>
  <si>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</si>
  <si>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</si>
  <si>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</si>
  <si>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</si>
  <si>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</si>
  <si>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</si>
  <si>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</si>
  <si>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</si>
  <si>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</si>
  <si>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</si>
  <si>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</si>
  <si>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</si>
  <si>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</si>
  <si>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</si>
  <si>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</si>
  <si>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</si>
  <si>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</si>
  <si>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</si>
  <si>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</si>
  <si>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</si>
  <si>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</si>
  <si>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</si>
  <si>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</si>
  <si>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</si>
  <si>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</si>
  <si>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</si>
  <si>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</si>
  <si>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</si>
  <si>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</si>
  <si>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</si>
  <si>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</si>
  <si>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</si>
  <si>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</si>
  <si>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</si>
  <si>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</si>
  <si>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</si>
  <si>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</si>
  <si>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</si>
  <si>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</si>
  <si>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</si>
  <si>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</si>
  <si>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</si>
  <si>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</si>
  <si>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</si>
  <si>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</si>
  <si>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</si>
  <si>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</si>
  <si>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</si>
  <si>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</si>
  <si>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</si>
  <si>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</si>
  <si>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</si>
  <si>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</si>
  <si>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</si>
  <si>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</si>
  <si>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</si>
  <si>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</si>
  <si>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</si>
  <si>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</si>
  <si>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</si>
  <si>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</si>
  <si>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</si>
  <si>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</si>
  <si>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</si>
  <si>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</si>
  <si>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</si>
  <si>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</si>
  <si>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</si>
  <si>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</si>
  <si>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</si>
  <si>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</si>
  <si>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</si>
  <si>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</si>
  <si>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</si>
  <si>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</si>
  <si>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</si>
  <si>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</si>
  <si>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</si>
  <si>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</si>
  <si>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</si>
  <si>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</si>
  <si>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</si>
  <si>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</si>
  <si>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</si>
  <si>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</si>
  <si>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</si>
  <si>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</si>
  <si>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</si>
  <si>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</si>
  <si>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</si>
  <si>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</si>
  <si>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</si>
  <si>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</si>
  <si>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</si>
  <si>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</si>
  <si>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</si>
  <si>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</si>
  <si>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</si>
  <si>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</si>
  <si>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</si>
  <si>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</si>
  <si>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</si>
  <si>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</si>
  <si>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</si>
  <si>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</si>
  <si>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</si>
  <si>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</si>
  <si>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</si>
  <si>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</si>
  <si>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</si>
  <si>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</si>
  <si>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</si>
  <si>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</si>
  <si>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</si>
  <si>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</si>
  <si>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</si>
  <si>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</si>
  <si>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</si>
  <si>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</si>
  <si>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</si>
  <si>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</si>
  <si>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</si>
  <si>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</si>
  <si>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</si>
  <si>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</si>
  <si>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</si>
  <si>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</si>
  <si>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</si>
  <si>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</si>
  <si>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</si>
  <si>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</si>
  <si>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</si>
  <si>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</si>
  <si>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</si>
  <si>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</si>
  <si>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</si>
  <si>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</si>
  <si>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</si>
  <si>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</si>
  <si>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</si>
  <si>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</si>
  <si>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</si>
  <si>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</si>
  <si>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</si>
  <si>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</si>
  <si>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</si>
  <si>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</si>
  <si>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</si>
  <si>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</si>
  <si>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</si>
  <si>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</si>
  <si>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</si>
  <si>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</si>
  <si>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</si>
  <si>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</si>
  <si>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</si>
  <si>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</si>
  <si>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</si>
  <si>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</si>
  <si>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</si>
  <si>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</si>
  <si>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</si>
  <si>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</si>
  <si>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</si>
  <si>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</si>
  <si>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</si>
  <si>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</si>
  <si>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</si>
  <si>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</si>
  <si>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</si>
  <si>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</si>
  <si>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</si>
  <si>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</si>
  <si>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</si>
  <si>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</si>
  <si>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</si>
  <si>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</si>
  <si>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</si>
  <si>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</si>
  <si>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</si>
  <si>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</si>
  <si>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</si>
  <si>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</si>
  <si>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</si>
  <si>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</si>
  <si>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</si>
  <si>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</si>
  <si>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</si>
  <si>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</si>
  <si>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</si>
  <si>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</si>
  <si>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</si>
  <si>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</si>
  <si>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</si>
  <si>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</si>
  <si>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</si>
  <si>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</si>
  <si>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</si>
  <si>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</si>
  <si>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</si>
  <si>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</si>
  <si>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</si>
  <si>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</si>
  <si>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</si>
  <si>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</si>
  <si>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</si>
  <si>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</si>
  <si>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</si>
  <si>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</si>
  <si>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</si>
  <si>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</si>
  <si>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</si>
  <si>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</si>
  <si>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</si>
  <si>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</si>
  <si>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</si>
  <si>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</si>
  <si>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</si>
  <si>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</si>
  <si>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</si>
  <si>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</si>
  <si>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</si>
  <si>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</si>
  <si>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</si>
  <si>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</si>
  <si>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</si>
  <si>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</si>
  <si>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</si>
  <si>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</si>
  <si>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</si>
  <si>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</si>
  <si>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</si>
  <si>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</si>
  <si>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</si>
  <si>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</si>
  <si>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</si>
  <si>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</si>
  <si>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</si>
  <si>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</si>
  <si>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</si>
  <si>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</si>
  <si>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</si>
  <si>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</si>
  <si>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</si>
  <si>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</si>
  <si>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</si>
  <si>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</si>
  <si>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</si>
  <si>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</si>
  <si>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</si>
  <si>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</si>
  <si>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</si>
  <si>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</si>
  <si>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</si>
  <si>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</si>
  <si>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</si>
  <si>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</si>
  <si>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</si>
  <si>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</si>
  <si>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</si>
  <si>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</si>
  <si>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</si>
  <si>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</si>
  <si>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</si>
  <si>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</si>
  <si>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</si>
  <si>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</si>
  <si>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</si>
  <si>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</si>
  <si>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</si>
  <si>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</si>
  <si>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</si>
  <si>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</si>
  <si>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</si>
  <si>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</si>
  <si>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</si>
  <si>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</si>
  <si>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</si>
  <si>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</si>
  <si>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</si>
  <si>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</si>
  <si>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</si>
  <si>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</si>
  <si>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</si>
  <si>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</si>
  <si>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</si>
  <si>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</si>
  <si>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</si>
  <si>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</si>
  <si>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</si>
  <si>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</si>
  <si>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</si>
  <si>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</si>
  <si>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</si>
  <si>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</si>
  <si>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</si>
  <si>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</si>
  <si>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</si>
  <si>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</si>
  <si>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</si>
  <si>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</si>
  <si>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</si>
  <si>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</si>
  <si>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</si>
  <si>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</si>
  <si>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</si>
  <si>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</si>
  <si>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</si>
  <si>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</si>
  <si>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</si>
  <si>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</si>
  <si>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</si>
  <si>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</si>
  <si>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</si>
  <si>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</si>
  <si>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</si>
  <si>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</si>
  <si>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</si>
  <si>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</si>
  <si>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</si>
  <si>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</si>
  <si>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</si>
  <si>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</si>
  <si>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</si>
  <si>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</si>
  <si>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</si>
  <si>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</si>
  <si>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</si>
  <si>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</si>
  <si>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</si>
  <si>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</si>
  <si>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</si>
  <si>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</si>
  <si>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</si>
  <si>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</si>
  <si>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</si>
  <si>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</si>
  <si>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</si>
  <si>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</si>
  <si>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</si>
  <si>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</si>
  <si>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</si>
  <si>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</si>
  <si>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</si>
  <si>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</si>
  <si>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</si>
  <si>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</si>
  <si>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</si>
  <si>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</si>
  <si>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</si>
  <si>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</si>
  <si>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</si>
  <si>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</si>
  <si>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</si>
  <si>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</si>
  <si>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</si>
  <si>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</si>
  <si>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</si>
  <si>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</si>
  <si>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</si>
  <si>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</si>
  <si>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</si>
  <si>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</si>
  <si>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</si>
  <si>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</si>
  <si>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</si>
  <si>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</si>
  <si>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</si>
  <si>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</si>
  <si>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</si>
  <si>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</si>
  <si>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</si>
  <si>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</si>
  <si>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</si>
  <si>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</si>
  <si>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</si>
  <si>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</si>
  <si>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</si>
  <si>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</si>
  <si>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</si>
  <si>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</si>
  <si>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</si>
  <si>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</si>
  <si>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</si>
  <si>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</si>
  <si>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</si>
  <si>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</si>
  <si>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</si>
  <si>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</si>
  <si>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</si>
  <si>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</si>
  <si>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</si>
  <si>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</si>
  <si>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</si>
  <si>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</si>
  <si>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</si>
  <si>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</si>
  <si>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</si>
  <si>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</si>
  <si>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</si>
  <si>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</si>
  <si>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</si>
  <si>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</si>
  <si>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</si>
  <si>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</si>
  <si>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</si>
  <si>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</si>
  <si>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</si>
  <si>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</si>
  <si>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</si>
  <si>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</si>
  <si>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</si>
  <si>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</si>
  <si>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</si>
  <si>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</si>
  <si>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</si>
  <si>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</si>
  <si>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</si>
  <si>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</si>
  <si>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</si>
  <si>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</si>
  <si>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</si>
  <si>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</si>
  <si>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</si>
  <si>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</si>
  <si>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</si>
  <si>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</si>
  <si>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</si>
  <si>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</si>
  <si>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</si>
  <si>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</si>
  <si>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</si>
  <si>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</si>
  <si>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</si>
  <si>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</si>
  <si>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</si>
  <si>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</si>
  <si>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</si>
  <si>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</si>
  <si>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</si>
  <si>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</si>
  <si>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</si>
  <si>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</si>
  <si>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</si>
  <si>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</si>
  <si>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</si>
  <si>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</si>
  <si>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</si>
  <si>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</si>
  <si>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</si>
  <si>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</si>
  <si>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</si>
  <si>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</si>
  <si>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</si>
  <si>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</si>
  <si>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</si>
  <si>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</si>
  <si>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</si>
  <si>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</si>
  <si>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</si>
  <si>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</si>
  <si>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</si>
  <si>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</si>
  <si>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</si>
  <si>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</si>
  <si>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</si>
  <si>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</si>
  <si>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</si>
  <si>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</si>
  <si>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</si>
  <si>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</si>
  <si>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</si>
  <si>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</si>
  <si>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</si>
  <si>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</si>
  <si>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</si>
  <si>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</si>
  <si>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</si>
  <si>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</si>
  <si>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</si>
  <si>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</si>
  <si>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</si>
  <si>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</si>
  <si>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</si>
  <si>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</si>
  <si>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</si>
  <si>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</si>
  <si>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</si>
  <si>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</si>
  <si>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</si>
  <si>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</si>
  <si>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</si>
  <si>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</si>
  <si>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</si>
  <si>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</si>
  <si>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</si>
  <si>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</si>
  <si>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</si>
  <si>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</si>
  <si>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</si>
  <si>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</si>
  <si>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</si>
  <si>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</si>
  <si>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</si>
  <si>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</si>
  <si>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</si>
  <si>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</si>
  <si>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</si>
  <si>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</si>
  <si>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</si>
  <si>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</si>
  <si>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</si>
  <si>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</si>
  <si>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</si>
  <si>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</si>
  <si>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</si>
  <si>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</si>
  <si>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</si>
  <si>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</si>
  <si>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</si>
  <si>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</si>
  <si>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</si>
  <si>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</si>
  <si>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</si>
  <si>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</si>
  <si>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</si>
  <si>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</si>
  <si>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</si>
  <si>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</si>
  <si>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</si>
  <si>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</si>
  <si>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</si>
  <si>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</si>
  <si>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</si>
  <si>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</si>
  <si>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</si>
  <si>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</si>
  <si>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</si>
  <si>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</si>
  <si>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</si>
  <si>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</si>
  <si>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</si>
  <si>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</si>
  <si>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</si>
  <si>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</si>
  <si>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</si>
  <si>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</si>
  <si>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</si>
  <si>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</si>
  <si>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</si>
  <si>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</si>
  <si>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</si>
  <si>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</si>
  <si>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</si>
  <si>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</si>
  <si>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</si>
  <si>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</si>
  <si>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</si>
  <si>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</si>
  <si>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</si>
  <si>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</si>
  <si>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</si>
  <si>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</si>
  <si>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</si>
  <si>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</si>
  <si>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</si>
  <si>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</si>
  <si>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</si>
  <si>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</si>
  <si>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</si>
  <si>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</si>
  <si>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</si>
  <si>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</si>
  <si>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</si>
  <si>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</si>
  <si>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</si>
  <si>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</si>
  <si>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</si>
  <si>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</si>
  <si>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</si>
  <si>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</si>
  <si>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</si>
  <si>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</si>
  <si>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</si>
  <si>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</si>
  <si>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</si>
  <si>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</si>
  <si>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</si>
  <si>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</si>
  <si>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</si>
  <si>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</si>
  <si>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</si>
  <si>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</si>
  <si>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</si>
  <si>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</si>
  <si>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</si>
  <si>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</si>
  <si>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</si>
  <si>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</si>
  <si>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</si>
  <si>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</si>
  <si>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</si>
  <si>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</si>
  <si>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</si>
  <si>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</si>
  <si>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</si>
  <si>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</si>
  <si>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</si>
  <si>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</si>
  <si>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</si>
  <si>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</si>
  <si>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</si>
  <si>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</si>
  <si>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</si>
  <si>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</si>
  <si>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</si>
  <si>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</si>
  <si>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</si>
  <si>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</si>
  <si>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</si>
  <si>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</si>
  <si>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</si>
  <si>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</si>
  <si>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</si>
  <si>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</si>
  <si>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</si>
  <si>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</si>
  <si>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</si>
  <si>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</si>
  <si>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</si>
  <si>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</si>
  <si>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</si>
  <si>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</si>
  <si>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</si>
  <si>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</si>
  <si>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</si>
  <si>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</si>
  <si>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</si>
  <si>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</si>
  <si>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</si>
  <si>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</si>
  <si>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</si>
  <si>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</si>
  <si>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</si>
  <si>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</si>
  <si>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</si>
  <si>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</si>
  <si>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</si>
  <si>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</si>
  <si>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</si>
  <si>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</si>
  <si>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</si>
  <si>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</si>
  <si>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</si>
  <si>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</si>
  <si>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</si>
  <si>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</si>
  <si>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</si>
  <si>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</si>
  <si>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</si>
  <si>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</si>
  <si>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</si>
  <si>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</si>
  <si>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</si>
  <si>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</si>
  <si>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</si>
  <si>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</si>
  <si>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</si>
  <si>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</si>
  <si>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</si>
  <si>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</si>
  <si>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</si>
  <si>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</si>
  <si>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</si>
  <si>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</si>
  <si>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</si>
  <si>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</si>
  <si>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</si>
  <si>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</si>
  <si>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</si>
  <si>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</si>
  <si>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</si>
  <si>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</si>
  <si>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</si>
  <si>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</si>
  <si>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</si>
  <si>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</si>
  <si>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</si>
  <si>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</si>
  <si>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</si>
  <si>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</si>
  <si>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</si>
  <si>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</si>
  <si>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</si>
  <si>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</si>
  <si>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</si>
  <si>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</si>
  <si>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</si>
  <si>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</si>
  <si>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</si>
  <si>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</si>
  <si>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</si>
  <si>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</si>
  <si>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</si>
  <si>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</si>
  <si>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</si>
  <si>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</si>
  <si>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</si>
  <si>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</si>
  <si>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</si>
  <si>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</si>
  <si>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</si>
  <si>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</si>
  <si>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</si>
  <si>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</si>
  <si>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</si>
  <si>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</si>
  <si>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</si>
  <si>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</si>
  <si>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</si>
  <si>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</si>
  <si>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</si>
  <si>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</si>
  <si>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</si>
  <si>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</si>
  <si>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</si>
  <si>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</si>
  <si>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</si>
  <si>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</si>
  <si>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</si>
  <si>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</si>
  <si>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</si>
  <si>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</si>
  <si>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</si>
  <si>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</si>
  <si>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</si>
  <si>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</si>
  <si>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</si>
  <si>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</si>
  <si>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</si>
  <si>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</si>
  <si>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</si>
  <si>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</si>
  <si>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</si>
  <si>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</si>
  <si>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</si>
  <si>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</si>
  <si>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</si>
  <si>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</si>
  <si>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</si>
  <si>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</si>
  <si>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</si>
  <si>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</si>
  <si>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</si>
  <si>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</si>
  <si>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</si>
  <si>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</si>
  <si>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</si>
  <si>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</si>
  <si>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</si>
  <si>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</si>
  <si>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</si>
  <si>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</si>
  <si>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</si>
  <si>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</si>
  <si>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</si>
  <si>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</si>
  <si>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</si>
  <si>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</si>
  <si>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</si>
  <si>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</si>
  <si>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</si>
  <si>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</si>
  <si>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</si>
  <si>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</si>
  <si>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</si>
  <si>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</si>
  <si>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</si>
  <si>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</si>
  <si>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</si>
  <si>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</si>
  <si>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</si>
  <si>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</si>
  <si>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</si>
  <si>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</si>
  <si>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</si>
  <si>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</si>
  <si>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</si>
  <si>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</si>
  <si>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</si>
  <si>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</si>
  <si>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</si>
  <si>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</si>
  <si>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</si>
  <si>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</si>
  <si>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</si>
  <si>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</si>
  <si>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</si>
  <si>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</si>
  <si>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</si>
  <si>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</si>
  <si>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</si>
  <si>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</si>
  <si>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</si>
  <si>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</si>
  <si>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</si>
  <si>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</si>
  <si>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</si>
  <si>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</si>
  <si>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</si>
  <si>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</si>
  <si>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</si>
  <si>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</si>
  <si>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</si>
  <si>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</si>
  <si>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</si>
  <si>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</si>
  <si>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</si>
  <si>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</si>
  <si>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</si>
  <si>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</si>
  <si>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</si>
  <si>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</si>
  <si>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</si>
  <si>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</si>
  <si>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</si>
  <si>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</si>
  <si>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</si>
  <si>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</si>
  <si>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</si>
  <si>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</si>
  <si>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</si>
  <si>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</si>
  <si>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</si>
  <si>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</si>
  <si>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</si>
  <si>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</si>
  <si>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</si>
  <si>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</si>
  <si>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</si>
  <si>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</si>
  <si>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</si>
  <si>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</si>
  <si>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</si>
  <si>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</si>
  <si>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</si>
  <si>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</si>
  <si>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</si>
  <si>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</si>
  <si>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</si>
  <si>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</si>
  <si>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</si>
  <si>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</si>
  <si>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</si>
  <si>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</si>
  <si>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</si>
  <si>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</si>
  <si>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</si>
  <si>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</si>
  <si>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</si>
  <si>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</si>
  <si>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</si>
  <si>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</si>
  <si>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</si>
  <si>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</si>
  <si>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</si>
  <si>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</si>
  <si>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</si>
  <si>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</si>
  <si>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</si>
  <si>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</si>
  <si>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</si>
  <si>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</si>
  <si>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</si>
  <si>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</si>
  <si>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</si>
  <si>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</si>
  <si>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</si>
  <si>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</si>
  <si>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</si>
  <si>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</si>
  <si>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</si>
  <si>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</si>
  <si>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</si>
  <si>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</si>
  <si>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</si>
  <si>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</si>
  <si>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</si>
  <si>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</si>
  <si>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</si>
  <si>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</si>
  <si>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</si>
  <si>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</si>
  <si>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</si>
  <si>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</si>
  <si>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</si>
  <si>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</si>
  <si>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</si>
  <si>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</si>
  <si>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</si>
  <si>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</si>
  <si>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</si>
  <si>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</si>
  <si>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</si>
  <si>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</si>
  <si>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</si>
  <si>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</si>
  <si>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</si>
  <si>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</si>
  <si>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</si>
  <si>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</si>
  <si>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</si>
  <si>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</si>
  <si>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</si>
  <si>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</si>
  <si>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</si>
  <si>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</si>
  <si>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</si>
  <si>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</si>
  <si>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</si>
  <si>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</si>
  <si>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</si>
  <si>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</si>
  <si>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</si>
  <si>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</si>
  <si>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</si>
  <si>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</si>
  <si>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</si>
  <si>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</si>
  <si>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</si>
  <si>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</si>
  <si>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</si>
  <si>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</si>
  <si>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</si>
  <si>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</si>
  <si>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</si>
  <si>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</si>
  <si>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</si>
  <si>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</si>
  <si>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</si>
  <si>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</si>
  <si>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</si>
  <si>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</si>
  <si>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</si>
  <si>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</si>
  <si>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</si>
  <si>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</si>
  <si>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</si>
  <si>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</si>
  <si>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</si>
  <si>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</si>
  <si>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</si>
  <si>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</si>
  <si>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</si>
  <si>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</si>
  <si>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</si>
  <si>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</si>
  <si>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</si>
  <si>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</si>
  <si>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</si>
  <si>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</si>
  <si>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</si>
  <si>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</si>
  <si>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</si>
  <si>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</si>
  <si>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</si>
  <si>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</si>
  <si>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</si>
  <si>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</si>
  <si>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</si>
  <si>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</si>
  <si>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</si>
  <si>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</si>
  <si>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</si>
  <si>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</si>
  <si>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</si>
  <si>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</si>
  <si>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</si>
  <si>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</si>
  <si>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</si>
  <si>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</si>
  <si>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</si>
  <si>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</si>
  <si>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</si>
  <si>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</si>
  <si>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</si>
  <si>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</si>
  <si>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</si>
  <si>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</si>
  <si>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</si>
  <si>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</si>
  <si>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</si>
  <si>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</si>
  <si>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</si>
  <si>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</si>
  <si>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</si>
  <si>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</si>
  <si>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</si>
  <si>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</si>
  <si>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</si>
  <si>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</si>
  <si>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</si>
  <si>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</si>
  <si>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</si>
  <si>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</si>
  <si>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</si>
  <si>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</si>
  <si>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</si>
  <si>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</si>
  <si>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</si>
  <si>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</si>
  <si>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</si>
  <si>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</si>
  <si>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</si>
  <si>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</si>
  <si>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</si>
  <si>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</si>
  <si>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</si>
  <si>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</si>
  <si>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</si>
  <si>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</si>
  <si>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</si>
  <si>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</si>
  <si>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</si>
  <si>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</si>
  <si>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</si>
  <si>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</si>
  <si>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</si>
  <si>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</si>
  <si>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</si>
  <si>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</si>
  <si>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</si>
  <si>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</si>
  <si>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</si>
  <si>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</si>
  <si>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</si>
  <si>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</si>
  <si>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</si>
  <si>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</si>
  <si>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</si>
  <si>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</si>
  <si>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</si>
  <si>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</si>
  <si>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</si>
  <si>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</si>
  <si>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</si>
  <si>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</si>
  <si>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</si>
  <si>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</si>
  <si>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</si>
  <si>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</si>
  <si>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</si>
  <si>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</si>
  <si>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</si>
  <si>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</si>
  <si>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</si>
  <si>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</si>
  <si>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</si>
  <si>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</si>
  <si>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</si>
  <si>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</si>
  <si>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</si>
  <si>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</si>
  <si>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</si>
  <si>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</si>
  <si>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</si>
  <si>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</si>
  <si>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</si>
  <si>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</si>
  <si>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</si>
  <si>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</si>
  <si>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</si>
  <si>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</si>
  <si>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</si>
  <si>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</si>
  <si>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</si>
  <si>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</si>
  <si>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</si>
  <si>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</si>
  <si>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</si>
  <si>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</si>
  <si>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</si>
  <si>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</si>
  <si>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</si>
  <si>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</si>
  <si>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</si>
  <si>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</si>
  <si>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</si>
  <si>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</si>
  <si>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</si>
  <si>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</si>
  <si>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</si>
  <si>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</si>
  <si>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</si>
  <si>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</si>
  <si>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</si>
  <si>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</si>
  <si>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</si>
  <si>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</si>
  <si>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</si>
  <si>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</si>
  <si>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</si>
  <si>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</si>
  <si>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</si>
  <si>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</si>
  <si>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</si>
  <si>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</si>
  <si>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</si>
  <si>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</si>
  <si>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</si>
  <si>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</si>
  <si>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</si>
  <si>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</si>
  <si>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</si>
  <si>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</si>
  <si>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</si>
  <si>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</si>
  <si>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</si>
  <si>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</si>
  <si>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</si>
  <si>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</si>
  <si>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</si>
  <si>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</si>
  <si>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</si>
  <si>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</si>
  <si>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</si>
  <si>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</si>
  <si>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</si>
  <si>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</si>
  <si>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</si>
  <si>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</si>
  <si>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</si>
  <si>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</si>
  <si>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</si>
  <si>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</si>
  <si>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</si>
  <si>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</si>
  <si>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</si>
  <si>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</si>
  <si>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</si>
  <si>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</si>
  <si>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</si>
  <si>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</si>
  <si>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</si>
  <si>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</si>
  <si>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</si>
  <si>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</si>
  <si>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</si>
  <si>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</si>
  <si>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</si>
  <si>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</si>
  <si>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</si>
  <si>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</si>
  <si>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</si>
  <si>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</si>
  <si>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</si>
  <si>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</si>
  <si>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</si>
  <si>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</si>
  <si>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</si>
  <si>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</si>
  <si>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</si>
  <si>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</si>
  <si>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</si>
  <si>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</si>
  <si>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</si>
  <si>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</si>
  <si>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</si>
  <si>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</si>
  <si>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</si>
  <si>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</si>
  <si>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</si>
  <si>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</si>
  <si>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</si>
  <si>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</si>
  <si>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</si>
  <si>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</si>
  <si>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</si>
  <si>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</si>
  <si>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</si>
  <si>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</si>
  <si>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</si>
  <si>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</si>
  <si>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</si>
  <si>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</si>
  <si>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</si>
  <si>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</si>
  <si>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</si>
  <si>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</si>
  <si>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</si>
  <si>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</si>
  <si>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</si>
  <si>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</si>
  <si>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</si>
  <si>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</si>
  <si>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</si>
  <si>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</si>
  <si>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</si>
  <si>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</si>
  <si>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</si>
  <si>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</si>
  <si>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</si>
  <si>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</si>
  <si>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</si>
  <si>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</si>
  <si>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</si>
  <si>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</si>
  <si>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</si>
  <si>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</si>
  <si>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</si>
  <si>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</si>
  <si>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</si>
  <si>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</si>
  <si>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</si>
  <si>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</si>
  <si>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</si>
  <si>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</si>
  <si>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</si>
  <si>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</si>
  <si>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</si>
  <si>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</si>
  <si>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</si>
  <si>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</si>
  <si>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</si>
  <si>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</si>
  <si>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</si>
  <si>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</si>
  <si>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</si>
  <si>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</si>
  <si>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</si>
  <si>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</si>
  <si>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</si>
  <si>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</si>
  <si>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</si>
  <si>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</si>
  <si>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</si>
  <si>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</si>
  <si>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</si>
  <si>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</si>
  <si>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</si>
  <si>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</si>
  <si>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</si>
  <si>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</si>
  <si>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</si>
  <si>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</si>
  <si>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</si>
  <si>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</si>
  <si>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</si>
  <si>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</si>
  <si>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</si>
  <si>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</si>
  <si>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</si>
  <si>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</si>
  <si>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</si>
  <si>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</si>
  <si>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</si>
  <si>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</si>
  <si>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</si>
  <si>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</si>
  <si>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</si>
  <si>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</si>
  <si>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</si>
  <si>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</si>
  <si>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</si>
  <si>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</si>
  <si>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</si>
  <si>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</si>
  <si>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</si>
  <si>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</si>
  <si>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</si>
  <si>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</si>
  <si>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</si>
  <si>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</si>
  <si>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</si>
  <si>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</si>
  <si>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</si>
  <si>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</si>
  <si>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</si>
  <si>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</si>
  <si>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</si>
  <si>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</si>
  <si>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</si>
  <si>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</si>
  <si>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</si>
  <si>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</si>
  <si>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</si>
  <si>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</si>
  <si>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</si>
  <si>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</si>
  <si>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</si>
  <si>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</si>
  <si>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</si>
  <si>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</si>
  <si>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</si>
  <si>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</si>
  <si>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</si>
  <si>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</si>
  <si>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</si>
  <si>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</si>
  <si>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</si>
  <si>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</si>
  <si>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</si>
  <si>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</si>
  <si>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</si>
  <si>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</si>
  <si>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</si>
  <si>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</si>
  <si>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</si>
  <si>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</si>
  <si>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</si>
  <si>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</si>
  <si>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</si>
  <si>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</si>
  <si>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</si>
  <si>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</si>
  <si>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</si>
  <si>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</si>
  <si>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</si>
  <si>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</si>
  <si>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</si>
  <si>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</si>
  <si>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</si>
  <si>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</si>
  <si>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</si>
  <si>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</si>
  <si>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</si>
  <si>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</si>
  <si>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</si>
  <si>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</si>
  <si>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</si>
  <si>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</si>
  <si>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</si>
  <si>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</si>
  <si>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</si>
  <si>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</si>
  <si>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</si>
  <si>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</si>
  <si>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</si>
  <si>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</si>
  <si>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</si>
  <si>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</si>
  <si>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</si>
  <si>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</si>
  <si>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</si>
  <si>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</si>
  <si>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</si>
  <si>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</si>
  <si>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</si>
  <si>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</si>
  <si>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</si>
  <si>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</si>
  <si>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</si>
  <si>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</si>
  <si>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</si>
  <si>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</si>
  <si>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</si>
  <si>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</si>
  <si>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</si>
  <si>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</si>
  <si>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</si>
  <si>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</si>
  <si>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</si>
  <si>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</si>
  <si>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</si>
  <si>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</si>
  <si>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</si>
  <si>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</si>
  <si>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</si>
  <si>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</si>
  <si>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</si>
  <si>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</si>
  <si>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</si>
  <si>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</si>
  <si>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</si>
  <si>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</si>
  <si>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</si>
  <si>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</si>
  <si>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</si>
  <si>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</si>
  <si>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</si>
  <si>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</si>
  <si>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</si>
  <si>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</si>
  <si>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</si>
  <si>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</si>
  <si>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</si>
  <si>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</si>
  <si>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</si>
  <si>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</si>
  <si>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</si>
  <si>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</si>
  <si>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</si>
  <si>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</si>
  <si>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</si>
  <si>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</si>
  <si>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</si>
  <si>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</si>
  <si>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</si>
  <si>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</si>
  <si>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</si>
  <si>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</si>
  <si>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</si>
  <si>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</si>
  <si>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</si>
  <si>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</si>
  <si>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</si>
  <si>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</si>
  <si>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</si>
  <si>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</si>
  <si>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</si>
  <si>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</si>
  <si>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</si>
  <si>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</si>
  <si>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</si>
  <si>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</si>
  <si>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</si>
  <si>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</si>
  <si>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</si>
  <si>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</si>
  <si>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</si>
  <si>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</si>
  <si>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</si>
  <si>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</si>
  <si>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</si>
  <si>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</si>
  <si>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</si>
  <si>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</si>
  <si>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</si>
  <si>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</si>
  <si>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</si>
  <si>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</si>
  <si>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</si>
  <si>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</si>
  <si>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</si>
  <si>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</si>
  <si>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</si>
  <si>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</si>
  <si>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</si>
  <si>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</si>
  <si>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</si>
  <si>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</si>
  <si>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</si>
  <si>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</si>
  <si>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</si>
  <si>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</si>
  <si>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</si>
  <si>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</si>
  <si>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</si>
  <si>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</si>
  <si>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</si>
  <si>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</si>
  <si>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</si>
  <si>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</si>
  <si>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</si>
  <si>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</si>
  <si>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</si>
  <si>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</si>
  <si>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</si>
  <si>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</si>
  <si>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</si>
  <si>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</si>
  <si>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</si>
  <si>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</si>
  <si>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</si>
  <si>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</si>
  <si>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</si>
  <si>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</si>
  <si>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</si>
  <si>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</si>
  <si>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</si>
  <si>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</si>
  <si>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</si>
  <si>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</si>
  <si>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</si>
  <si>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</si>
  <si>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</si>
  <si>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</si>
  <si>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</si>
  <si>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</si>
  <si>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</si>
  <si>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</si>
  <si>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</si>
  <si>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</si>
  <si>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</si>
  <si>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</si>
  <si>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</si>
  <si>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</si>
  <si>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</si>
  <si>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</si>
  <si>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</si>
  <si>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</si>
  <si>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</si>
  <si>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</si>
  <si>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</si>
  <si>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</si>
  <si>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</si>
  <si>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</si>
  <si>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</si>
  <si>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</si>
  <si>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</si>
  <si>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</si>
  <si>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</si>
  <si>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</si>
  <si>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</si>
  <si>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</si>
  <si>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</si>
  <si>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</si>
  <si>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</si>
  <si>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</si>
  <si>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</si>
  <si>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</si>
  <si>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</si>
  <si>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</si>
  <si>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</si>
  <si>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</si>
  <si>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</si>
  <si>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</si>
  <si>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</si>
  <si>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</si>
  <si>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</si>
  <si>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</si>
  <si>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</si>
  <si>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</si>
  <si>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</si>
  <si>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</si>
  <si>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</si>
  <si>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</si>
  <si>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</si>
  <si>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</si>
  <si>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</si>
  <si>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</si>
  <si>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</si>
  <si>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</si>
  <si>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</si>
  <si>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</si>
  <si>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</si>
  <si>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</si>
  <si>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</si>
  <si>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</si>
  <si>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</si>
  <si>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</si>
  <si>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</si>
  <si>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</si>
  <si>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</si>
  <si>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</si>
  <si>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</si>
  <si>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</si>
  <si>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</si>
  <si>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</si>
  <si>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</si>
  <si>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</si>
  <si>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</si>
  <si>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</si>
  <si>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</si>
  <si>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</si>
  <si>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</si>
  <si>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</si>
  <si>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</si>
  <si>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</si>
  <si>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</si>
  <si>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</si>
  <si>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</si>
  <si>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</si>
  <si>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</si>
  <si>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</si>
  <si>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</si>
  <si>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</si>
  <si>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</si>
  <si>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</si>
  <si>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</si>
  <si>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</si>
  <si>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</si>
  <si>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</si>
  <si>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</si>
  <si>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</si>
  <si>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</si>
  <si>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</si>
  <si>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</si>
  <si>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</si>
  <si>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</si>
  <si>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</si>
  <si>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</si>
  <si>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</si>
  <si>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</si>
  <si>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</si>
  <si>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</si>
  <si>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</si>
  <si>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</si>
  <si>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</si>
  <si>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</si>
  <si>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</si>
  <si>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</si>
  <si>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</si>
  <si>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</si>
  <si>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</si>
  <si>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</si>
  <si>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</si>
  <si>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</si>
  <si>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</si>
  <si>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</si>
  <si>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</si>
  <si>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</si>
  <si>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</si>
  <si>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</si>
  <si>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</si>
  <si>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</si>
  <si>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</si>
  <si>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</si>
  <si>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</si>
  <si>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</si>
  <si>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</si>
  <si>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</si>
  <si>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</si>
  <si>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</si>
  <si>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</si>
  <si>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</si>
  <si>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</si>
  <si>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</si>
  <si>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</si>
  <si>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</si>
  <si>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</si>
  <si>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</si>
  <si>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</si>
  <si>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</si>
  <si>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</si>
  <si>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</si>
  <si>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</si>
  <si>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</si>
  <si>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</si>
  <si>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</si>
  <si>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</si>
  <si>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</si>
  <si>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</si>
  <si>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</si>
  <si>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</si>
  <si>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</si>
  <si>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</si>
  <si>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</si>
  <si>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</si>
  <si>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</si>
  <si>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</si>
  <si>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</si>
  <si>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</si>
  <si>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</si>
  <si>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</si>
  <si>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</si>
  <si>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</si>
  <si>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</si>
  <si>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</si>
  <si>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</si>
  <si>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</si>
  <si>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</si>
  <si>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</si>
  <si>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</si>
  <si>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</si>
  <si>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</si>
  <si>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</si>
  <si>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</si>
  <si>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</si>
  <si>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</si>
  <si>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</si>
  <si>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</si>
  <si>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</si>
  <si>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</si>
  <si>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</si>
  <si>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</si>
  <si>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</si>
  <si>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</si>
  <si>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</si>
  <si>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</si>
  <si>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</si>
  <si>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</si>
  <si>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</si>
  <si>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</si>
  <si>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</si>
  <si>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</si>
  <si>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</si>
  <si>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</si>
  <si>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</si>
  <si>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</si>
  <si>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</si>
  <si>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</si>
  <si>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</si>
  <si>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</si>
  <si>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</si>
  <si>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</si>
  <si>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</si>
  <si>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</si>
  <si>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</si>
  <si>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</si>
  <si>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</si>
  <si>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</si>
  <si>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</si>
  <si>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</si>
  <si>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</si>
  <si>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</si>
  <si>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</si>
  <si>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</si>
  <si>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</si>
  <si>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</si>
  <si>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</si>
  <si>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</si>
  <si>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</si>
  <si>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</si>
  <si>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</si>
  <si>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</si>
  <si>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</si>
  <si>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</si>
  <si>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</si>
  <si>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</si>
  <si>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</si>
  <si>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</si>
  <si>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</si>
  <si>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</si>
  <si>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</si>
  <si>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</si>
  <si>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</si>
  <si>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</si>
  <si>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</si>
  <si>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</si>
  <si>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</si>
  <si>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</si>
  <si>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</si>
  <si>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</si>
  <si>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</si>
  <si>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</si>
  <si>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</si>
  <si>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</si>
  <si>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</si>
  <si>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</si>
  <si>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</si>
  <si>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</si>
  <si>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</si>
  <si>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</si>
  <si>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</si>
  <si>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</si>
  <si>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</si>
  <si>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</si>
  <si>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</si>
  <si>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</si>
  <si>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</si>
  <si>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</si>
  <si>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</si>
  <si>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</si>
  <si>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</si>
  <si>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</si>
  <si>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</si>
  <si>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</si>
  <si>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</si>
  <si>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</si>
  <si>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</si>
  <si>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</si>
  <si>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</si>
  <si>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</si>
  <si>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</si>
  <si>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</si>
  <si>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</si>
  <si>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</si>
  <si>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</si>
  <si>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</si>
  <si>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</si>
  <si>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</si>
  <si>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</si>
  <si>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</si>
  <si>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</si>
  <si>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</si>
  <si>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</si>
  <si>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</si>
  <si>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</si>
  <si>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</si>
  <si>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</si>
  <si>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</si>
  <si>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</si>
  <si>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</si>
  <si>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</si>
  <si>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</si>
  <si>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</si>
  <si>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</si>
  <si>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</si>
  <si>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</si>
  <si>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</si>
  <si>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</si>
  <si>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</si>
  <si>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</si>
  <si>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</si>
  <si>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</si>
  <si>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</si>
  <si>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</si>
  <si>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</si>
  <si>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</si>
  <si>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</si>
  <si>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</si>
  <si>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</si>
  <si>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</si>
  <si>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</si>
  <si>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</si>
  <si>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</si>
  <si>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</si>
  <si>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</si>
  <si>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</si>
  <si>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</si>
  <si>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</si>
  <si>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</si>
  <si>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</si>
  <si>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</si>
  <si>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</si>
  <si>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</si>
  <si>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</si>
  <si>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</si>
  <si>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</si>
  <si>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</si>
  <si>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</si>
  <si>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</si>
  <si>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</si>
  <si>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</si>
  <si>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</si>
  <si>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</si>
  <si>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</si>
  <si>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</si>
  <si>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</si>
  <si>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</si>
  <si>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</si>
  <si>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</si>
  <si>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</si>
  <si>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</si>
  <si>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</si>
  <si>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</si>
  <si>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</si>
  <si>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</si>
  <si>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</si>
  <si>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</si>
  <si>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</si>
  <si>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</si>
  <si>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</si>
  <si>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</si>
  <si>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</si>
  <si>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</si>
  <si>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</si>
  <si>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</si>
  <si>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</si>
  <si>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</si>
  <si>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</si>
  <si>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</si>
  <si>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</si>
  <si>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</si>
  <si>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</si>
  <si>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</si>
  <si>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</si>
  <si>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</si>
  <si>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</si>
  <si>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</si>
  <si>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</si>
  <si>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</si>
  <si>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</si>
  <si>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</si>
  <si>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</si>
  <si>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</si>
  <si>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</si>
  <si>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</si>
  <si>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</si>
  <si>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</si>
  <si>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</si>
  <si>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</si>
  <si>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</si>
  <si>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</si>
  <si>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</si>
  <si>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</si>
  <si>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</si>
  <si>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</si>
  <si>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</si>
  <si>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</si>
  <si>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</si>
  <si>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</si>
  <si>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</si>
  <si>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</si>
  <si>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</si>
  <si>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</si>
  <si>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</si>
  <si>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</si>
  <si>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</si>
  <si>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</si>
  <si>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</si>
  <si>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</si>
  <si>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</si>
  <si>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</si>
  <si>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</si>
  <si>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</si>
  <si>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</si>
  <si>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</si>
  <si>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</si>
  <si>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</si>
  <si>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</si>
  <si>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</si>
  <si>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</si>
  <si>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</si>
  <si>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</si>
  <si>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</si>
  <si>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</si>
  <si>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</si>
  <si>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</si>
  <si>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</si>
  <si>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</si>
  <si>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</si>
  <si>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</si>
  <si>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</si>
  <si>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</si>
  <si>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</si>
  <si>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</si>
  <si>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</si>
  <si>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</si>
  <si>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</si>
  <si>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</si>
  <si>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</si>
  <si>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</si>
  <si>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</si>
  <si>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</si>
  <si>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</si>
  <si>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</si>
  <si>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</si>
  <si>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</si>
  <si>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</si>
  <si>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</si>
  <si>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</si>
  <si>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</si>
  <si>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</si>
  <si>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</si>
  <si>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</si>
  <si>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</si>
  <si>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</si>
  <si>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</si>
  <si>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</si>
  <si>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</si>
  <si>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</si>
  <si>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</si>
  <si>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</si>
  <si>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</si>
  <si>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</si>
  <si>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</si>
  <si>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</si>
  <si>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</si>
  <si>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</si>
  <si>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</si>
  <si>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</si>
  <si>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</si>
  <si>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</si>
  <si>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</si>
  <si>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</si>
  <si>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</si>
  <si>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</si>
  <si>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</si>
  <si>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</si>
  <si>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</si>
  <si>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</si>
  <si>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</si>
  <si>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</si>
  <si>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</si>
  <si>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</si>
  <si>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</si>
  <si>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</si>
  <si>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</si>
  <si>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</si>
  <si>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</si>
  <si>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</si>
  <si>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</si>
  <si>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</si>
  <si>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</si>
  <si>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</si>
  <si>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</si>
  <si>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</si>
  <si>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</si>
  <si>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</si>
  <si>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</si>
  <si>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</si>
  <si>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</si>
  <si>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</si>
  <si>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</si>
  <si>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</si>
  <si>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</si>
  <si>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</si>
  <si>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</si>
  <si>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</si>
  <si>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</si>
  <si>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</si>
  <si>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</si>
  <si>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</si>
  <si>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</si>
  <si>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</si>
  <si>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</si>
  <si>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</si>
  <si>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</si>
  <si>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</si>
  <si>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</si>
  <si>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</si>
  <si>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</si>
  <si>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</si>
  <si>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</si>
  <si>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</si>
  <si>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</si>
  <si>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</si>
  <si>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</si>
  <si>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</si>
  <si>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</si>
  <si>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</si>
  <si>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</si>
  <si>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</si>
  <si>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</si>
  <si>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</si>
  <si>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</si>
  <si>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</si>
  <si>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</si>
  <si>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</si>
  <si>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</si>
  <si>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</si>
  <si>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</si>
  <si>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</si>
  <si>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</si>
  <si>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</si>
  <si>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</si>
  <si>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</si>
  <si>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</si>
  <si>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</si>
  <si>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</si>
  <si>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</si>
  <si>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</si>
  <si>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</si>
  <si>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</si>
  <si>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</si>
  <si>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</si>
  <si>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</si>
  <si>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</si>
  <si>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</si>
  <si>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</si>
  <si>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</si>
  <si>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</si>
  <si>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</si>
  <si>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</si>
  <si>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</si>
  <si>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</si>
  <si>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</si>
  <si>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</si>
  <si>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</si>
  <si>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</si>
  <si>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</si>
  <si>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</si>
  <si>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</si>
  <si>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</si>
  <si>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</si>
  <si>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</si>
  <si>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</si>
  <si>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</si>
  <si>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</si>
  <si>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</si>
  <si>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</si>
  <si>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</si>
  <si>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</si>
  <si>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</si>
  <si>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</si>
  <si>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</si>
  <si>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</si>
  <si>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</si>
  <si>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</si>
  <si>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</si>
  <si>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</si>
  <si>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</si>
  <si>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</si>
  <si>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</si>
  <si>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</si>
  <si>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</si>
  <si>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</si>
  <si>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</si>
  <si>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</si>
  <si>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</si>
  <si>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</si>
  <si>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</si>
  <si>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</si>
  <si>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</si>
  <si>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</si>
  <si>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</si>
  <si>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</si>
  <si>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</si>
  <si>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</si>
  <si>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</si>
  <si>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</si>
  <si>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</si>
  <si>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</si>
  <si>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</si>
  <si>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</si>
  <si>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</si>
  <si>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</si>
  <si>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</si>
  <si>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</si>
  <si>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</si>
  <si>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</si>
  <si>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</si>
  <si>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</si>
  <si>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</si>
  <si>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</si>
  <si>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</si>
  <si>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</si>
  <si>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</si>
  <si>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</si>
  <si>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</si>
  <si>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</si>
  <si>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</si>
  <si>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</si>
  <si>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</si>
  <si>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</si>
  <si>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</si>
  <si>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</si>
  <si>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</si>
  <si>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</si>
  <si>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</si>
  <si>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</si>
  <si>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</si>
  <si>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</si>
  <si>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</si>
  <si>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</si>
  <si>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</si>
  <si>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</si>
  <si>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</si>
  <si>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</si>
  <si>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</si>
  <si>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</si>
  <si>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</si>
  <si>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</si>
  <si>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</si>
  <si>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</si>
  <si>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</si>
  <si>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</si>
  <si>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</si>
  <si>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</si>
  <si>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</si>
  <si>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</si>
  <si>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</si>
  <si>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</si>
  <si>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</si>
  <si>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</si>
  <si>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</si>
  <si>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</si>
  <si>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</si>
  <si>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</si>
  <si>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</si>
  <si>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</si>
  <si>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</si>
  <si>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</si>
  <si>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</si>
  <si>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</si>
  <si>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</si>
  <si>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</si>
  <si>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</si>
  <si>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</si>
  <si>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</si>
  <si>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</si>
  <si>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</si>
  <si>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</si>
  <si>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</si>
  <si>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</si>
  <si>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</si>
  <si>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</si>
  <si>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</si>
  <si>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</si>
  <si>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</si>
  <si>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</si>
  <si>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</si>
  <si>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</si>
  <si>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</si>
  <si>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</si>
  <si>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</si>
  <si>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</si>
  <si>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</si>
  <si>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</si>
  <si>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</si>
  <si>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</si>
  <si>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</si>
  <si>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</si>
  <si>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</si>
  <si>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</si>
  <si>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</si>
  <si>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</si>
  <si>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</si>
  <si>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</si>
  <si>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</si>
  <si>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</si>
  <si>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</si>
  <si>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</si>
  <si>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</si>
  <si>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</si>
  <si>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</si>
  <si>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</si>
  <si>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</si>
  <si>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</si>
  <si>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</si>
  <si>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</si>
  <si>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</si>
  <si>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</si>
  <si>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</si>
  <si>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</si>
  <si>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</si>
  <si>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</si>
  <si>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</si>
  <si>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</si>
  <si>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</si>
  <si>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</si>
  <si>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</si>
  <si>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</si>
  <si>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</si>
  <si>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</si>
  <si>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</si>
  <si>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</si>
  <si>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</si>
  <si>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</si>
  <si>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</si>
  <si>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</si>
  <si>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</si>
  <si>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</si>
  <si>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</si>
  <si>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</si>
  <si>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</si>
  <si>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</si>
  <si>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</si>
  <si>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</si>
  <si>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</si>
  <si>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</si>
  <si>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</si>
  <si>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</si>
  <si>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</si>
  <si>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</si>
  <si>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</si>
  <si>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</si>
  <si>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</si>
  <si>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</si>
  <si>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</si>
  <si>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</si>
  <si>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</si>
  <si>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</si>
  <si>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</si>
  <si>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</si>
  <si>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</si>
  <si>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</si>
  <si>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</si>
  <si>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</si>
  <si>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</si>
  <si>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</si>
  <si>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</si>
  <si>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</si>
  <si>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</si>
  <si>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</si>
  <si>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</si>
  <si>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</si>
  <si>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</si>
  <si>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</si>
  <si>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</si>
  <si>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</si>
  <si>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</si>
  <si>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</si>
  <si>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</si>
  <si>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</si>
  <si>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</si>
  <si>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</si>
  <si>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</si>
  <si>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</si>
  <si>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</si>
  <si>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</si>
  <si>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</si>
  <si>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</si>
  <si>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</si>
  <si>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</si>
  <si>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</si>
  <si>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</si>
  <si>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</si>
  <si>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</si>
  <si>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</si>
  <si>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</si>
  <si>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</si>
  <si>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</si>
  <si>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</si>
  <si>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</si>
  <si>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</si>
  <si>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</si>
  <si>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</si>
  <si>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</si>
  <si>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</si>
  <si>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</si>
  <si>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</si>
  <si>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</si>
  <si>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</si>
  <si>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</si>
  <si>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</si>
  <si>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</si>
  <si>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</si>
  <si>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</si>
  <si>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</si>
  <si>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</si>
  <si>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</si>
  <si>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</si>
  <si>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</si>
  <si>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</si>
  <si>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</si>
  <si>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</si>
  <si>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</si>
  <si>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</si>
  <si>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</si>
  <si>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</si>
  <si>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</si>
  <si>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</si>
  <si>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</si>
  <si>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</si>
  <si>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</si>
  <si>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</si>
  <si>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</si>
  <si>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</si>
  <si>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</si>
  <si>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</si>
  <si>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</si>
  <si>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</si>
  <si>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</si>
  <si>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</si>
  <si>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</si>
  <si>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</si>
  <si>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</si>
  <si>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</si>
  <si>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</si>
  <si>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</si>
  <si>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</si>
  <si>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</si>
  <si>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</si>
  <si>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</si>
  <si>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</si>
  <si>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</si>
  <si>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</si>
  <si>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</si>
  <si>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</si>
  <si>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</si>
  <si>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</si>
  <si>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</si>
  <si>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</si>
  <si>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</si>
  <si>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</si>
  <si>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</si>
  <si>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</si>
  <si>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</si>
  <si>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</si>
  <si>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</si>
  <si>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</si>
  <si>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</si>
  <si>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</si>
  <si>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</si>
  <si>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</si>
  <si>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</si>
  <si>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</si>
  <si>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</si>
  <si>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</si>
  <si>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</si>
  <si>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</si>
  <si>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</si>
  <si>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</si>
  <si>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</si>
  <si>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</si>
  <si>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</si>
  <si>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</si>
  <si>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</si>
  <si>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</si>
  <si>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</si>
  <si>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</si>
  <si>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</si>
  <si>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</si>
  <si>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</si>
  <si>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</si>
  <si>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</si>
  <si>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</si>
  <si>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</si>
  <si>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</si>
  <si>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</si>
  <si>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</si>
  <si>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</si>
  <si>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</si>
  <si>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</si>
  <si>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</si>
  <si>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</si>
  <si>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</si>
  <si>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</si>
  <si>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</si>
  <si>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</si>
  <si>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</si>
  <si>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</si>
  <si>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</si>
  <si>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</si>
  <si>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</si>
  <si>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</si>
  <si>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</si>
  <si>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</si>
  <si>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</si>
  <si>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</si>
  <si>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</si>
  <si>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</si>
  <si>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</si>
  <si>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</si>
  <si>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</si>
  <si>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</si>
  <si>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</si>
  <si>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</si>
  <si>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</si>
  <si>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</si>
  <si>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</si>
  <si>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</si>
  <si>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</si>
  <si>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</si>
  <si>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</si>
  <si>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</si>
  <si>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</si>
  <si>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</si>
  <si>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</si>
  <si>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</si>
  <si>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</si>
  <si>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</si>
  <si>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</si>
  <si>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</si>
  <si>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</si>
  <si>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</si>
  <si>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</si>
  <si>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</si>
  <si>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</si>
  <si>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</si>
  <si>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</si>
  <si>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</si>
  <si>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</si>
  <si>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</si>
  <si>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</si>
  <si>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</si>
  <si>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</si>
  <si>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</si>
  <si>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</si>
  <si>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</si>
  <si>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</si>
  <si>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</si>
  <si>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</si>
  <si>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</si>
  <si>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</si>
  <si>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</si>
  <si>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</si>
  <si>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</si>
  <si>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</si>
  <si>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</si>
  <si>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</si>
  <si>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</si>
  <si>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</si>
  <si>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</si>
  <si>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</si>
  <si>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</si>
  <si>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</si>
  <si>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</si>
  <si>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</si>
  <si>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</si>
  <si>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</si>
  <si>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</si>
  <si>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</si>
  <si>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</si>
  <si>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</si>
  <si>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</si>
  <si>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</si>
  <si>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</si>
  <si>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</si>
  <si>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</si>
  <si>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</si>
  <si>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</si>
  <si>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</si>
  <si>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</si>
  <si>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</si>
  <si>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</si>
  <si>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</si>
  <si>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</si>
  <si>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</si>
  <si>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</si>
  <si>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</si>
  <si>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</si>
  <si>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</si>
  <si>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</si>
  <si>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</si>
  <si>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</si>
  <si>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</si>
  <si>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</si>
  <si>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</si>
  <si>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</si>
  <si>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</si>
  <si>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</si>
  <si>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</si>
  <si>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</si>
  <si>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</si>
  <si>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</si>
  <si>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</si>
  <si>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</si>
  <si>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</si>
  <si>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</si>
  <si>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</si>
  <si>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</si>
  <si>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</si>
  <si>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</si>
  <si>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</si>
  <si>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</si>
  <si>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</si>
  <si>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</si>
  <si>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</si>
  <si>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</si>
  <si>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</si>
  <si>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</si>
  <si>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</si>
  <si>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</si>
  <si>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</si>
  <si>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</si>
  <si>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</si>
  <si>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</si>
  <si>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</si>
  <si>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</si>
  <si>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</si>
  <si>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</si>
  <si>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</si>
  <si>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</si>
  <si>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</si>
  <si>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</si>
  <si>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</si>
  <si>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</si>
  <si>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</si>
  <si>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</si>
  <si>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</si>
  <si>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</si>
  <si>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</si>
  <si>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</si>
  <si>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</si>
  <si>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</si>
  <si>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</si>
  <si>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</si>
  <si>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</si>
  <si>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</si>
  <si>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</si>
  <si>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</si>
  <si>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</si>
  <si>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</si>
  <si>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</si>
  <si>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</si>
  <si>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</si>
  <si>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</si>
  <si>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</si>
  <si>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</si>
  <si>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</si>
  <si>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</si>
  <si>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</si>
  <si>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</si>
  <si>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</si>
  <si>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</si>
  <si>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</si>
  <si>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</si>
  <si>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</si>
  <si>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</si>
  <si>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</si>
  <si>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</si>
  <si>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</si>
  <si>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</si>
  <si>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</si>
  <si>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</si>
  <si>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</si>
  <si>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</si>
  <si>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</si>
  <si>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</si>
  <si>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</si>
  <si>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</si>
  <si>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</si>
  <si>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</si>
  <si>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</si>
  <si>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</si>
  <si>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</si>
  <si>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</si>
  <si>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</si>
  <si>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</si>
  <si>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</si>
  <si>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</si>
  <si>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</si>
  <si>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</si>
  <si>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</si>
  <si>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</si>
  <si>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</si>
  <si>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</si>
  <si>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</si>
  <si>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</si>
  <si>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</si>
  <si>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</si>
  <si>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</si>
  <si>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</si>
  <si>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</si>
  <si>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</si>
  <si>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</si>
  <si>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</si>
  <si>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</si>
  <si>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</si>
  <si>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</si>
  <si>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</si>
  <si>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</si>
  <si>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</si>
  <si>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</si>
  <si>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</si>
  <si>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</si>
  <si>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</si>
  <si>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</si>
  <si>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</si>
  <si>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</si>
  <si>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</si>
  <si>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</si>
  <si>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</si>
  <si>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</si>
  <si>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</si>
  <si>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</si>
  <si>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</si>
  <si>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</si>
  <si>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</si>
  <si>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</si>
  <si>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</si>
  <si>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</si>
  <si>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</si>
  <si>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</si>
  <si>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</si>
  <si>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</si>
  <si>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</si>
  <si>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</si>
  <si>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</si>
  <si>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</si>
  <si>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</si>
  <si>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</si>
  <si>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</si>
  <si>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</si>
  <si>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</si>
  <si>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</si>
  <si>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</si>
  <si>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</si>
  <si>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</si>
  <si>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</si>
  <si>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</si>
  <si>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</si>
  <si>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</si>
  <si>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</si>
  <si>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</si>
  <si>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</si>
  <si>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</si>
  <si>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</si>
  <si>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</si>
  <si>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</si>
  <si>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</si>
  <si>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</si>
  <si>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</si>
  <si>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</si>
  <si>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</si>
  <si>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</si>
  <si>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</si>
  <si>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</si>
  <si>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</si>
  <si>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</si>
  <si>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</si>
  <si>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</si>
  <si>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</si>
  <si>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</si>
  <si>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</si>
  <si>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</si>
  <si>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</si>
  <si>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</si>
  <si>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</si>
  <si>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</si>
  <si>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</si>
  <si>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</si>
  <si>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</si>
  <si>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</si>
  <si>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</si>
  <si>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</si>
  <si>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</si>
  <si>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</si>
  <si>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</si>
  <si>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</si>
  <si>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</si>
  <si>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</si>
  <si>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</si>
  <si>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</si>
  <si>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</si>
  <si>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</si>
  <si>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</si>
  <si>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</si>
  <si>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</si>
  <si>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</si>
  <si>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</si>
  <si>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</si>
  <si>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</si>
  <si>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</si>
  <si>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</si>
  <si>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</si>
  <si>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</si>
  <si>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</si>
  <si>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</si>
  <si>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</si>
  <si>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</si>
  <si>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</si>
  <si>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</si>
  <si>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</si>
  <si>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</si>
  <si>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</si>
  <si>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</si>
  <si>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</si>
  <si>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</si>
  <si>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</si>
  <si>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</si>
  <si>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</si>
  <si>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</si>
  <si>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</si>
  <si>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</si>
  <si>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</si>
  <si>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</si>
  <si>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</si>
  <si>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</si>
  <si>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</si>
  <si>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</si>
  <si>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</si>
  <si>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</si>
  <si>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</si>
  <si>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</si>
  <si>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</si>
  <si>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</si>
  <si>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</si>
  <si>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</si>
  <si>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</si>
  <si>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</si>
  <si>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</si>
  <si>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</si>
  <si>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</si>
  <si>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</si>
  <si>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</si>
  <si>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</si>
  <si>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</si>
  <si>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</si>
  <si>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</si>
  <si>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</si>
  <si>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</si>
  <si>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</si>
  <si>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</si>
  <si>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</si>
  <si>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</si>
  <si>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</si>
  <si>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</si>
  <si>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</si>
  <si>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</si>
  <si>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</si>
  <si>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</si>
  <si>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</si>
  <si>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</si>
  <si>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</si>
  <si>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</si>
  <si>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</si>
  <si>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</si>
  <si>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</si>
  <si>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</si>
  <si>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</si>
  <si>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</si>
  <si>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</si>
  <si>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</si>
  <si>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</si>
  <si>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</si>
  <si>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</si>
  <si>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</si>
  <si>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</si>
  <si>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</si>
  <si>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</si>
  <si>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</si>
  <si>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</si>
  <si>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</si>
  <si>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</si>
  <si>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</si>
  <si>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</si>
  <si>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</si>
  <si>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</si>
  <si>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</si>
  <si>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</si>
  <si>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</si>
  <si>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</si>
  <si>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</si>
  <si>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</si>
  <si>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</si>
  <si>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</si>
  <si>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</si>
  <si>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</si>
  <si>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</si>
  <si>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</si>
  <si>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</si>
  <si>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</si>
  <si>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</si>
  <si>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</si>
  <si>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</si>
  <si>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</si>
  <si>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</si>
  <si>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</si>
  <si>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</si>
  <si>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</si>
  <si>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</si>
  <si>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</si>
  <si>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</si>
  <si>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</si>
  <si>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</si>
  <si>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</si>
  <si>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</si>
  <si>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</si>
  <si>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</si>
  <si>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</si>
  <si>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</si>
  <si>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</si>
  <si>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</si>
  <si>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</si>
  <si>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</si>
  <si>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</si>
  <si>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</si>
  <si>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</si>
  <si>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</si>
  <si>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</si>
  <si>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</si>
  <si>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</si>
  <si>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</si>
  <si>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</si>
  <si>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</si>
  <si>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</si>
  <si>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</si>
  <si>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</si>
  <si>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</si>
  <si>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</si>
  <si>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</si>
  <si>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</si>
  <si>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</si>
  <si>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</si>
  <si>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</si>
  <si>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</si>
  <si>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</si>
  <si>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</si>
  <si>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</si>
  <si>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</si>
  <si>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</si>
  <si>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</si>
  <si>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</si>
  <si>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</si>
  <si>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</si>
  <si>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</si>
  <si>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</si>
  <si>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</si>
  <si>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</si>
  <si>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</si>
  <si>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</si>
  <si>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</si>
  <si>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</si>
  <si>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</si>
  <si>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</si>
  <si>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</si>
  <si>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</si>
  <si>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</si>
  <si>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</si>
  <si>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</si>
  <si>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</si>
  <si>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</si>
  <si>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</si>
  <si>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</si>
  <si>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</si>
  <si>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</si>
  <si>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</si>
  <si>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</si>
  <si>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</si>
  <si>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</si>
  <si>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</si>
  <si>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</si>
  <si>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</si>
  <si>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</si>
  <si>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</si>
  <si>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</si>
  <si>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</si>
  <si>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</si>
  <si>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</si>
  <si>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</si>
  <si>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</si>
  <si>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</si>
  <si>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</si>
  <si>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</si>
  <si>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</si>
  <si>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</si>
  <si>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</si>
  <si>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</si>
  <si>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</si>
  <si>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</si>
  <si>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</si>
  <si>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</si>
  <si>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</si>
  <si>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</si>
  <si>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</si>
  <si>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</si>
  <si>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</si>
  <si>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</si>
  <si>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</si>
  <si>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</si>
  <si>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</si>
  <si>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</si>
  <si>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</si>
  <si>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</si>
  <si>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</si>
  <si>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</si>
  <si>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</si>
  <si>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</si>
  <si>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</si>
  <si>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</si>
  <si>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</si>
  <si>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</si>
  <si>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</si>
  <si>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</si>
  <si>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</si>
  <si>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</si>
  <si>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</si>
  <si>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</si>
  <si>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</si>
  <si>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</si>
  <si>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</si>
  <si>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</si>
  <si>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</si>
  <si>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</si>
  <si>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</si>
  <si>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</si>
  <si>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</si>
  <si>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</si>
  <si>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</si>
  <si>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</si>
  <si>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</si>
  <si>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</si>
  <si>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</si>
  <si>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</si>
  <si>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</si>
  <si>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</si>
  <si>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</si>
  <si>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</si>
  <si>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</si>
  <si>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</si>
  <si>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</si>
  <si>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</si>
  <si>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</si>
  <si>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</si>
  <si>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</si>
  <si>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</si>
  <si>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</si>
  <si>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</si>
  <si>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</si>
  <si>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</si>
  <si>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</si>
  <si>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</si>
  <si>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</si>
  <si>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</si>
  <si>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</si>
  <si>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</si>
  <si>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</si>
  <si>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</si>
  <si>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</si>
  <si>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</si>
  <si>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</si>
  <si>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</si>
  <si>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</si>
  <si>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</si>
  <si>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</si>
  <si>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</si>
  <si>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</si>
  <si>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</si>
  <si>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</si>
  <si>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</si>
  <si>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</si>
  <si>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</si>
  <si>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</si>
  <si>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</si>
  <si>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</si>
  <si>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</si>
  <si>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</si>
  <si>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</si>
  <si>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</si>
  <si>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</si>
  <si>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</si>
  <si>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</si>
  <si>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</si>
  <si>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</si>
  <si>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</si>
  <si>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</si>
  <si>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</si>
  <si>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</si>
  <si>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</si>
  <si>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</si>
  <si>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</si>
  <si>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</si>
  <si>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</si>
  <si>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</si>
  <si>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</si>
  <si>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</si>
  <si>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</si>
  <si>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</si>
  <si>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</si>
  <si>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</si>
  <si>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</si>
  <si>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</si>
  <si>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</si>
  <si>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</si>
  <si>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</si>
  <si>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</si>
  <si>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</si>
  <si>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</si>
  <si>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</si>
  <si>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</si>
  <si>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</si>
  <si>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</si>
  <si>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</si>
  <si>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</si>
  <si>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</si>
  <si>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</si>
  <si>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</si>
  <si>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</si>
  <si>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</si>
  <si>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</si>
  <si>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</si>
  <si>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</si>
  <si>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</si>
  <si>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</si>
  <si>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</si>
  <si>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</si>
  <si>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</si>
  <si>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</si>
  <si>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</si>
  <si>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</si>
  <si>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</si>
  <si>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</si>
  <si>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</si>
  <si>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</si>
  <si>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</si>
  <si>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</si>
  <si>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</si>
  <si>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</si>
  <si>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</si>
  <si>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</si>
  <si>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</si>
  <si>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</si>
  <si>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</si>
  <si>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</si>
  <si>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</si>
  <si>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</si>
  <si>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</si>
  <si>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</si>
  <si>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</si>
  <si>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</si>
  <si>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</si>
  <si>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</si>
  <si>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</si>
  <si>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</si>
  <si>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</si>
  <si>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</si>
  <si>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</si>
  <si>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</si>
  <si>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</si>
  <si>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</si>
  <si>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</si>
  <si>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</si>
  <si>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</si>
  <si>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</si>
  <si>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</si>
  <si>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</si>
  <si>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</si>
  <si>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</si>
  <si>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</si>
  <si>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</si>
  <si>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</si>
  <si>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</si>
  <si>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</si>
  <si>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</si>
  <si>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</si>
  <si>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</si>
  <si>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</si>
  <si>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</si>
  <si>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</si>
  <si>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</si>
  <si>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</si>
  <si>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</si>
  <si>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</si>
  <si>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</si>
  <si>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</si>
  <si>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</si>
  <si>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</si>
  <si>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</si>
  <si>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</si>
  <si>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</si>
  <si>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</si>
  <si>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</si>
  <si>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</si>
  <si>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</si>
  <si>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</si>
  <si>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</si>
  <si>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</si>
  <si>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</si>
  <si>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</si>
  <si>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</si>
  <si>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</si>
  <si>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</si>
  <si>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</si>
  <si>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</si>
  <si>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</si>
  <si>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</si>
  <si>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</si>
  <si>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</si>
  <si>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</si>
  <si>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</si>
  <si>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</si>
  <si>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</si>
  <si>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</si>
  <si>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</si>
  <si>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</si>
  <si>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</si>
  <si>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</si>
  <si>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</si>
  <si>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</si>
  <si>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</si>
  <si>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</si>
  <si>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</si>
  <si>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</si>
  <si>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</si>
  <si>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</si>
  <si>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</si>
  <si>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</si>
  <si>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</si>
  <si>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</si>
  <si>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</si>
  <si>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</si>
  <si>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</si>
  <si>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</si>
  <si>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</si>
  <si>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</si>
  <si>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</si>
  <si>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</si>
  <si>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</si>
  <si>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</si>
  <si>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</si>
  <si>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</si>
  <si>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</si>
  <si>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</si>
  <si>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</si>
  <si>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</si>
  <si>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</si>
  <si>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</si>
  <si>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</si>
  <si>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</si>
  <si>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</si>
  <si>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</si>
  <si>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</si>
  <si>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</si>
  <si>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</si>
  <si>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</si>
  <si>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</si>
  <si>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</si>
  <si>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</si>
  <si>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</si>
  <si>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</si>
  <si>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</si>
  <si>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</si>
  <si>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</si>
  <si>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</si>
  <si>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</si>
  <si>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</si>
  <si>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</si>
  <si>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</si>
  <si>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</si>
  <si>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</si>
  <si>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</si>
  <si>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</si>
  <si>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</si>
  <si>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</si>
  <si>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</si>
  <si>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</si>
  <si>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</si>
  <si>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</si>
  <si>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</si>
  <si>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</si>
  <si>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</si>
  <si>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</si>
  <si>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</si>
  <si>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</si>
  <si>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</si>
  <si>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</si>
  <si>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</si>
  <si>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</si>
  <si>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</si>
  <si>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</si>
  <si>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</si>
  <si>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</si>
  <si>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</si>
  <si>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</si>
  <si>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</si>
  <si>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</si>
  <si>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</si>
  <si>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</si>
  <si>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</si>
  <si>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</si>
  <si>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</si>
  <si>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</si>
  <si>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</si>
  <si>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</si>
  <si>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</si>
  <si>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</si>
  <si>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</si>
  <si>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</si>
  <si>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</si>
  <si>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</si>
  <si>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</si>
  <si>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</si>
  <si>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</si>
  <si>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</si>
  <si>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</si>
  <si>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</si>
  <si>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</si>
  <si>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</si>
  <si>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</si>
  <si>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</si>
  <si>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</si>
  <si>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</si>
  <si>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</si>
  <si>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</si>
  <si>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</si>
  <si>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</si>
  <si>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</si>
  <si>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</si>
  <si>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</si>
  <si>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</si>
  <si>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</si>
  <si>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</si>
  <si>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</si>
  <si>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</si>
  <si>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</si>
  <si>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</si>
  <si>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</si>
  <si>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</si>
  <si>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</si>
  <si>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</si>
  <si>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</si>
  <si>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</si>
  <si>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</si>
  <si>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</si>
  <si>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</si>
  <si>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</si>
  <si>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</si>
  <si>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</si>
  <si>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</si>
  <si>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</si>
  <si>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</si>
  <si>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</si>
  <si>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</si>
  <si>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</si>
  <si>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</si>
  <si>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</si>
  <si>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</si>
  <si>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</si>
  <si>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</si>
  <si>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</si>
  <si>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</si>
  <si>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</si>
  <si>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</si>
  <si>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</si>
  <si>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</si>
  <si>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</si>
  <si>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</si>
  <si>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</si>
  <si>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</si>
  <si>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</si>
  <si>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</si>
  <si>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</si>
  <si>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</si>
  <si>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</si>
  <si>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</si>
  <si>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</si>
  <si>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</si>
  <si>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</si>
  <si>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</si>
  <si>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</si>
  <si>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</si>
  <si>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</si>
  <si>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</si>
  <si>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</si>
  <si>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</si>
  <si>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</si>
  <si>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</si>
  <si>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</si>
  <si>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</si>
  <si>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</si>
  <si>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</si>
  <si>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</si>
  <si>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</si>
  <si>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</si>
  <si>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</si>
  <si>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</si>
  <si>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</si>
  <si>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</si>
  <si>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</si>
  <si>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</si>
  <si>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</si>
  <si>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</si>
  <si>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</si>
  <si>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</si>
  <si>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</si>
  <si>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</si>
  <si>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</si>
  <si>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</si>
  <si>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</si>
  <si>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</si>
  <si>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</si>
  <si>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</si>
  <si>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</si>
  <si>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</si>
  <si>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</si>
  <si>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</si>
  <si>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</si>
  <si>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</si>
  <si>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</si>
  <si>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</si>
  <si>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</si>
  <si>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</si>
  <si>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</si>
  <si>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</si>
  <si>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</si>
  <si>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</si>
  <si>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</si>
  <si>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</si>
  <si>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</si>
  <si>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</si>
  <si>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</si>
  <si>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</si>
  <si>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</si>
  <si>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</si>
  <si>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</si>
  <si>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</si>
  <si>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</si>
  <si>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</si>
  <si>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</si>
  <si>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</si>
  <si>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</si>
  <si>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</si>
  <si>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</si>
  <si>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</si>
  <si>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</si>
  <si>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</si>
  <si>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</si>
  <si>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</si>
  <si>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</si>
  <si>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</si>
  <si>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</si>
  <si>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</si>
  <si>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</si>
  <si>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</si>
  <si>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</si>
  <si>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</si>
  <si>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</si>
  <si>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</si>
  <si>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</si>
  <si>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</si>
  <si>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</si>
  <si>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</si>
  <si>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</si>
  <si>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</si>
  <si>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</si>
  <si>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</si>
  <si>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</si>
  <si>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</si>
  <si>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</si>
  <si>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</si>
  <si>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</si>
  <si>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</si>
  <si>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</si>
  <si>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</si>
  <si>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</si>
  <si>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</si>
  <si>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</si>
  <si>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</si>
  <si>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</si>
  <si>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</si>
  <si>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</si>
  <si>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</si>
  <si>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</si>
  <si>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</si>
  <si>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</si>
  <si>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</si>
  <si>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</si>
  <si>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</si>
  <si>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</si>
  <si>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</si>
  <si>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</si>
  <si>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</si>
  <si>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</si>
  <si>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</si>
  <si>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</si>
  <si>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</si>
  <si>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</si>
  <si>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</si>
  <si>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</si>
  <si>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</si>
  <si>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</si>
  <si>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</si>
  <si>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</si>
  <si>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</si>
  <si>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</si>
  <si>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</si>
  <si>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</si>
  <si>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</si>
  <si>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</si>
  <si>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</si>
  <si>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</si>
  <si>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</si>
  <si>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</si>
  <si>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</si>
  <si>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</si>
  <si>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</si>
  <si>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</si>
  <si>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</si>
  <si>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</si>
  <si>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</si>
  <si>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</si>
  <si>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</si>
  <si>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</si>
  <si>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</si>
  <si>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</si>
  <si>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</si>
  <si>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</si>
  <si>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</si>
  <si>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</si>
  <si>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</si>
  <si>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</si>
  <si>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</si>
  <si>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</si>
  <si>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</si>
  <si>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</si>
  <si>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</si>
  <si>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</si>
  <si>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</si>
  <si>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</si>
  <si>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</si>
  <si>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</si>
  <si>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</si>
  <si>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</si>
  <si>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</si>
  <si>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</si>
  <si>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</si>
  <si>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</si>
  <si>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</si>
  <si>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</si>
  <si>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</si>
  <si>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</si>
  <si>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</si>
  <si>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</si>
  <si>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</si>
  <si>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</si>
  <si>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</si>
  <si>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</si>
  <si>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</si>
  <si>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</si>
  <si>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</si>
  <si>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</si>
  <si>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</si>
  <si>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</si>
  <si>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</si>
  <si>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</si>
  <si>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</si>
  <si>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</si>
  <si>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</si>
  <si>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</si>
  <si>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</si>
  <si>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</si>
  <si>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</si>
  <si>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</si>
  <si>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</si>
  <si>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</si>
  <si>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</si>
  <si>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</si>
  <si>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</si>
  <si>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</si>
  <si>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</si>
  <si>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</si>
  <si>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</si>
  <si>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</si>
  <si>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</si>
  <si>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</si>
  <si>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</si>
  <si>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</si>
  <si>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</si>
  <si>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</si>
  <si>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</si>
  <si>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</si>
  <si>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</si>
  <si>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</si>
  <si>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</si>
  <si>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</si>
  <si>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</si>
  <si>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</si>
  <si>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</si>
  <si>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</si>
  <si>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</si>
  <si>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</si>
  <si>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</si>
  <si>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</si>
  <si>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</si>
  <si>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</si>
  <si>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</si>
  <si>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</si>
  <si>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</si>
  <si>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</si>
  <si>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</si>
  <si>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</si>
  <si>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</si>
  <si>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</si>
  <si>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</si>
  <si>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</si>
  <si>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</si>
  <si>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</si>
  <si>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</si>
  <si>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</si>
  <si>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</si>
  <si>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</si>
  <si>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</si>
  <si>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</si>
  <si>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</si>
  <si>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</si>
  <si>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</si>
  <si>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</si>
  <si>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</si>
  <si>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</si>
  <si>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</si>
  <si>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</si>
  <si>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</si>
  <si>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</si>
  <si>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</si>
  <si>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</si>
  <si>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</si>
  <si>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</si>
  <si>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</si>
  <si>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</si>
  <si>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</si>
  <si>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</si>
  <si>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</si>
  <si>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</si>
  <si>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</si>
  <si>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</si>
  <si>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</si>
  <si>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</si>
  <si>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</si>
  <si>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</si>
  <si>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</si>
  <si>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</si>
  <si>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</si>
  <si>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</si>
  <si>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</si>
  <si>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</si>
  <si>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</si>
  <si>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</si>
  <si>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</si>
  <si>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</si>
  <si>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</si>
  <si>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</si>
  <si>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</si>
  <si>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</si>
  <si>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</si>
  <si>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</si>
  <si>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</si>
  <si>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</si>
  <si>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</si>
  <si>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</si>
  <si>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</si>
  <si>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</si>
  <si>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</si>
  <si>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</si>
  <si>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</si>
  <si>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</si>
  <si>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</si>
  <si>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</si>
  <si>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</si>
  <si>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</si>
  <si>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</si>
  <si>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</si>
  <si>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</si>
  <si>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</si>
  <si>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</si>
  <si>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</si>
  <si>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</si>
  <si>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</si>
  <si>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</si>
  <si>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</si>
  <si>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</si>
  <si>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</si>
  <si>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</si>
  <si>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</si>
  <si>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</si>
  <si>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</si>
  <si>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</si>
  <si>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</si>
  <si>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</si>
  <si>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</si>
  <si>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</si>
  <si>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</si>
  <si>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</si>
  <si>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</si>
  <si>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</si>
  <si>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</si>
  <si>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</si>
  <si>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</si>
  <si>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</si>
  <si>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</si>
  <si>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</si>
  <si>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</si>
  <si>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</si>
  <si>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</si>
  <si>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</si>
  <si>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</si>
  <si>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</si>
  <si>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</si>
  <si>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</si>
  <si>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</si>
  <si>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</si>
  <si>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</si>
  <si>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</si>
  <si>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</si>
  <si>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</si>
  <si>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</si>
  <si>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</si>
  <si>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</si>
  <si>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</si>
  <si>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</si>
  <si>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</si>
  <si>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</si>
  <si>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</si>
  <si>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</si>
  <si>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</si>
  <si>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</si>
  <si>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</si>
  <si>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</si>
  <si>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</si>
  <si>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</si>
  <si>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</si>
  <si>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</si>
  <si>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</si>
  <si>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</si>
  <si>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</si>
  <si>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</si>
  <si>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</si>
  <si>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</si>
  <si>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</si>
  <si>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</si>
  <si>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</si>
  <si>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</si>
  <si>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</si>
  <si>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</si>
  <si>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</si>
  <si>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</si>
  <si>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</si>
  <si>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</si>
  <si>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</si>
  <si>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</si>
  <si>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</si>
  <si>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</si>
  <si>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</si>
  <si>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</si>
  <si>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</si>
  <si>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</si>
  <si>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</si>
  <si>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</si>
  <si>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</si>
  <si>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</si>
  <si>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</si>
  <si>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</si>
  <si>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</si>
  <si>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</si>
  <si>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</si>
  <si>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</si>
  <si>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</si>
  <si>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</si>
  <si>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</si>
  <si>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</si>
  <si>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</si>
  <si>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</si>
  <si>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</si>
  <si>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</si>
  <si>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</si>
  <si>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</si>
  <si>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</si>
  <si>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</si>
  <si>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</si>
  <si>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</si>
  <si>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</si>
  <si>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</si>
  <si>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</si>
  <si>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</si>
  <si>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</si>
  <si>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</si>
  <si>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</si>
  <si>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</si>
  <si>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</si>
  <si>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</si>
  <si>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</si>
  <si>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</si>
  <si>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</si>
  <si>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</si>
  <si>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</si>
  <si>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</si>
  <si>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</si>
  <si>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</si>
  <si>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</si>
  <si>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</si>
  <si>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</si>
  <si>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</si>
  <si>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</si>
  <si>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</si>
  <si>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</si>
  <si>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</si>
  <si>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</si>
  <si>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</si>
  <si>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</si>
  <si>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</si>
  <si>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</si>
  <si>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</si>
  <si>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</si>
  <si>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</si>
  <si>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</si>
  <si>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</si>
  <si>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</si>
  <si>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</si>
  <si>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</si>
  <si>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</si>
  <si>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</si>
  <si>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</si>
  <si>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</si>
  <si>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</si>
  <si>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</si>
  <si>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</si>
  <si>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</si>
  <si>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</si>
  <si>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</si>
  <si>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</si>
  <si>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</si>
  <si>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</si>
  <si>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</si>
  <si>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</si>
  <si>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</si>
  <si>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</si>
  <si>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</si>
  <si>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</si>
  <si>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</si>
  <si>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</si>
  <si>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</si>
  <si>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</si>
  <si>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</si>
  <si>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</si>
  <si>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</si>
  <si>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</si>
  <si>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</si>
  <si>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</si>
  <si>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</si>
  <si>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</si>
  <si>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</si>
  <si>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</si>
  <si>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</si>
  <si>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</si>
  <si>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</si>
  <si>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</si>
  <si>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</si>
  <si>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</si>
  <si>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</si>
  <si>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</si>
  <si>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</si>
  <si>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</si>
  <si>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</si>
  <si>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</si>
  <si>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</si>
  <si>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</si>
  <si>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</si>
  <si>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</si>
  <si>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</si>
  <si>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</si>
  <si>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</si>
  <si>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</si>
  <si>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</si>
  <si>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</si>
  <si>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</si>
  <si>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</si>
  <si>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</si>
  <si>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</si>
  <si>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</si>
  <si>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</si>
  <si>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</si>
  <si>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</si>
  <si>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</si>
  <si>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</si>
  <si>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</si>
  <si>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</si>
  <si>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</si>
  <si>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</si>
  <si>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</si>
  <si>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</si>
  <si>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</si>
  <si>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</si>
  <si>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</si>
  <si>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</si>
  <si>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</si>
  <si>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</si>
  <si>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</si>
  <si>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</si>
  <si>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</si>
  <si>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</si>
  <si>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</si>
  <si>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</si>
  <si>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</si>
  <si>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</si>
  <si>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</si>
  <si>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</si>
  <si>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</si>
  <si>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</si>
  <si>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</si>
  <si>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</si>
  <si>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</si>
  <si>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</si>
  <si>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</si>
  <si>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</si>
  <si>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</si>
  <si>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</si>
  <si>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</si>
  <si>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</si>
  <si>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</si>
  <si>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</si>
  <si>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</si>
  <si>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</si>
  <si>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</si>
  <si>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</si>
  <si>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</si>
  <si>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</si>
  <si>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</si>
  <si>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</si>
  <si>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</si>
  <si>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</si>
  <si>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</si>
  <si>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</si>
  <si>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</si>
  <si>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</si>
  <si>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</si>
  <si>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</si>
  <si>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</si>
  <si>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</si>
  <si>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</si>
  <si>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</si>
  <si>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</si>
  <si>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</si>
  <si>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</si>
  <si>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</si>
  <si>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</si>
  <si>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</si>
  <si>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</si>
  <si>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</si>
  <si>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</si>
  <si>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</si>
  <si>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</si>
  <si>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</si>
  <si>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</si>
  <si>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</si>
  <si>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</si>
  <si>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</si>
  <si>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</si>
  <si>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</si>
  <si>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</si>
  <si>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</si>
  <si>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</si>
  <si>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</si>
  <si>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</si>
  <si>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</si>
  <si>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</si>
  <si>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</si>
  <si>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</si>
  <si>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</si>
  <si>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</si>
  <si>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</si>
  <si>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</si>
  <si>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</si>
  <si>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</si>
  <si>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</si>
  <si>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</si>
  <si>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</si>
  <si>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</si>
  <si>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</si>
  <si>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</si>
  <si>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</si>
  <si>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</si>
  <si>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</si>
  <si>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</si>
  <si>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</si>
  <si>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</si>
  <si>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</si>
  <si>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</si>
  <si>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</si>
  <si>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</si>
  <si>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</si>
  <si>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</si>
  <si>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</si>
  <si>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</si>
  <si>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</si>
  <si>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</si>
  <si>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</si>
  <si>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</si>
  <si>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</si>
  <si>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</si>
  <si>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</si>
  <si>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</si>
  <si>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</si>
  <si>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</si>
  <si>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</si>
  <si>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</si>
  <si>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</si>
  <si>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</si>
  <si>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</si>
  <si>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</si>
  <si>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</si>
  <si>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</si>
  <si>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</si>
  <si>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</si>
  <si>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</si>
  <si>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</si>
  <si>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</si>
  <si>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</si>
  <si>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</si>
  <si>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</si>
  <si>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</si>
  <si>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</si>
  <si>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</si>
  <si>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</si>
  <si>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</si>
  <si>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</si>
  <si>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</si>
  <si>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</si>
  <si>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</si>
  <si>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</si>
  <si>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</si>
  <si>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</si>
  <si>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</si>
  <si>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</si>
  <si>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</si>
  <si>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</si>
  <si>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</si>
  <si>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</si>
  <si>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</si>
  <si>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</si>
  <si>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</si>
  <si>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</si>
  <si>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</si>
  <si>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</si>
  <si>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</si>
  <si>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</si>
  <si>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</si>
  <si>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</si>
  <si>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</si>
  <si>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</si>
  <si>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</si>
  <si>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</si>
  <si>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</si>
  <si>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</si>
  <si>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</si>
  <si>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</si>
  <si>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</si>
  <si>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</si>
  <si>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</si>
  <si>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</si>
  <si>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</si>
  <si>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</si>
  <si>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</si>
  <si>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</si>
  <si>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</si>
  <si>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</si>
  <si>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</si>
  <si>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</si>
  <si>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</si>
  <si>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</si>
  <si>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</si>
  <si>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</si>
  <si>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</si>
  <si>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</si>
  <si>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</si>
  <si>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</si>
  <si>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</si>
  <si>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</si>
  <si>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</si>
  <si>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</si>
  <si>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</si>
  <si>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</si>
  <si>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</si>
  <si>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</si>
  <si>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</si>
  <si>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</si>
  <si>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</si>
  <si>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</si>
  <si>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</si>
  <si>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</si>
  <si>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</si>
  <si>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</si>
  <si>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</si>
  <si>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</si>
  <si>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</si>
  <si>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</si>
  <si>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</si>
  <si>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</si>
  <si>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</si>
  <si>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</si>
  <si>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</si>
  <si>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</si>
  <si>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</si>
  <si>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</si>
  <si>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</si>
  <si>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</si>
  <si>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</si>
  <si>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</si>
  <si>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</si>
  <si>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</si>
  <si>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</si>
  <si>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</si>
  <si>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</si>
  <si>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</si>
  <si>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</si>
  <si>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</si>
  <si>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</si>
  <si>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</si>
  <si>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</si>
  <si>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</si>
  <si>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</si>
  <si>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</si>
  <si>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</si>
  <si>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</si>
  <si>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</si>
  <si>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</si>
  <si>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</si>
  <si>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</si>
  <si>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</si>
  <si>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</si>
  <si>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</si>
  <si>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</si>
  <si>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</si>
  <si>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</si>
  <si>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</si>
  <si>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</si>
  <si>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</si>
  <si>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</si>
  <si>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</si>
  <si>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</si>
  <si>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</si>
  <si>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</si>
  <si>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</si>
  <si>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</si>
  <si>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</si>
  <si>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</si>
  <si>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</si>
  <si>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</si>
  <si>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</si>
  <si>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</si>
  <si>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</si>
  <si>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</si>
  <si>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</si>
  <si>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</si>
  <si>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</si>
  <si>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</si>
  <si>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</si>
  <si>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</si>
  <si>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</si>
  <si>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</si>
  <si>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</si>
  <si>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</si>
  <si>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</si>
  <si>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</si>
  <si>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</si>
  <si>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</si>
  <si>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</si>
  <si>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</si>
  <si>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</si>
  <si>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</si>
  <si>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</si>
  <si>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</si>
  <si>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</si>
  <si>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</si>
  <si>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</si>
  <si>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</si>
  <si>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</si>
  <si>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</si>
  <si>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</si>
  <si>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</si>
  <si>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</si>
  <si>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</si>
  <si>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</si>
  <si>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</si>
  <si>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</si>
  <si>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</si>
  <si>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</si>
  <si>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</si>
  <si>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</si>
  <si>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</si>
  <si>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</si>
  <si>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</si>
  <si>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</si>
  <si>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</si>
  <si>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</si>
  <si>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</si>
  <si>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</si>
  <si>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</si>
  <si>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</si>
  <si>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</si>
  <si>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</si>
  <si>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</si>
  <si>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</si>
  <si>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</si>
  <si>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</si>
  <si>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</si>
  <si>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</si>
  <si>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</si>
  <si>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</si>
  <si>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</si>
  <si>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</si>
  <si>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</si>
  <si>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</si>
  <si>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</si>
  <si>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</si>
  <si>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</si>
  <si>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</si>
  <si>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</si>
  <si>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</si>
  <si>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</si>
  <si>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</si>
  <si>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</si>
  <si>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</si>
  <si>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</si>
  <si>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</si>
  <si>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</si>
  <si>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</si>
  <si>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</si>
  <si>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</si>
  <si>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</si>
  <si>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</si>
  <si>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</si>
  <si>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</si>
  <si>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</si>
  <si>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</si>
  <si>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</si>
  <si>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</si>
  <si>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</si>
  <si>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</si>
  <si>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</si>
  <si>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</si>
  <si>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</si>
  <si>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</si>
  <si>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</si>
  <si>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</si>
  <si>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</si>
  <si>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</si>
  <si>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</si>
  <si>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</si>
  <si>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</si>
  <si>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</si>
  <si>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</si>
  <si>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</si>
  <si>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</si>
  <si>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</si>
  <si>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</si>
  <si>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</si>
  <si>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</si>
  <si>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</si>
  <si>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</si>
  <si>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</si>
  <si>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</si>
  <si>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</si>
  <si>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</si>
  <si>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</si>
  <si>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</si>
  <si>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</si>
  <si>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</si>
  <si>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</si>
  <si>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</si>
  <si>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</si>
  <si>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</si>
  <si>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</si>
  <si>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</si>
  <si>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</si>
  <si>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</si>
  <si>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</si>
  <si>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</si>
  <si>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</si>
  <si>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</si>
  <si>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</si>
  <si>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</si>
  <si>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</si>
  <si>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</si>
  <si>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</si>
  <si>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</si>
  <si>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</si>
  <si>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</si>
  <si>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</si>
  <si>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</si>
  <si>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</si>
  <si>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</si>
  <si>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</si>
  <si>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</si>
  <si>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</si>
  <si>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</si>
  <si>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</si>
  <si>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</si>
  <si>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</si>
  <si>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</si>
  <si>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</si>
  <si>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</si>
  <si>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</si>
  <si>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</si>
  <si>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</si>
  <si>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</si>
  <si>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</si>
  <si>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</si>
  <si>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</si>
  <si>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</si>
  <si>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</si>
  <si>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</si>
  <si>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</si>
  <si>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</si>
  <si>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</si>
  <si>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</si>
  <si>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</si>
  <si>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</si>
  <si>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</si>
  <si>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</si>
  <si>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</si>
  <si>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</si>
  <si>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</si>
  <si>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</si>
  <si>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</si>
  <si>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</si>
  <si>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</si>
  <si>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</si>
  <si>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</si>
  <si>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</si>
  <si>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</si>
  <si>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</si>
  <si>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</si>
  <si>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</si>
  <si>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</si>
  <si>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</si>
  <si>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</si>
  <si>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</si>
  <si>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</si>
  <si>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</si>
  <si>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</si>
  <si>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</si>
  <si>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</si>
  <si>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</si>
  <si>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</si>
  <si>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</si>
  <si>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</si>
  <si>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</si>
  <si>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</si>
  <si>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</si>
  <si>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</si>
  <si>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</si>
  <si>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</si>
  <si>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</si>
  <si>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</si>
  <si>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</si>
  <si>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</si>
  <si>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</si>
  <si>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</si>
  <si>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</si>
  <si>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</si>
  <si>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</si>
  <si>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</si>
  <si>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</si>
  <si>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</si>
  <si>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</si>
  <si>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</si>
  <si>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</si>
  <si>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</si>
  <si>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</si>
  <si>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</si>
  <si>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</si>
  <si>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</si>
  <si>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</si>
  <si>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</si>
  <si>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</si>
  <si>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</si>
  <si>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</si>
  <si>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</si>
  <si>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</si>
  <si>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</si>
  <si>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</si>
  <si>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</si>
  <si>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</si>
  <si>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</si>
  <si>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</si>
  <si>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</si>
  <si>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</si>
  <si>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</si>
  <si>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</si>
  <si>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</si>
  <si>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</si>
  <si>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</si>
  <si>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</si>
  <si>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</si>
  <si>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</si>
  <si>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</si>
  <si>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</si>
  <si>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</si>
  <si>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</si>
  <si>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</si>
  <si>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</si>
  <si>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</si>
  <si>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</si>
  <si>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</si>
  <si>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</si>
  <si>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</si>
  <si>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</si>
  <si>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</si>
  <si>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</si>
  <si>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</si>
  <si>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</si>
  <si>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</si>
  <si>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</si>
  <si>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</si>
  <si>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</si>
  <si>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</si>
  <si>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</si>
  <si>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</si>
  <si>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</si>
  <si>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</si>
  <si>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</si>
  <si>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</si>
  <si>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</si>
  <si>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</si>
  <si>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</si>
  <si>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</si>
  <si>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</si>
  <si>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</si>
  <si>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</si>
  <si>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</si>
  <si>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</si>
  <si>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</si>
  <si>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</si>
  <si>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</si>
  <si>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</si>
  <si>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</si>
  <si>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</si>
  <si>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</si>
  <si>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</si>
  <si>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</si>
  <si>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</si>
  <si>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</si>
  <si>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</si>
  <si>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</si>
  <si>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</si>
  <si>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</si>
  <si>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</si>
  <si>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</si>
  <si>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</si>
  <si>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</si>
  <si>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</si>
  <si>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</si>
  <si>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</si>
  <si>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</si>
  <si>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</si>
  <si>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</si>
  <si>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</si>
  <si>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</si>
  <si>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</si>
  <si>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</si>
  <si>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</si>
  <si>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</si>
  <si>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</si>
  <si>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</si>
  <si>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</si>
  <si>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</si>
  <si>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</si>
  <si>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</si>
  <si>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</si>
  <si>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</si>
  <si>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</si>
  <si>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</si>
  <si>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</si>
  <si>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</si>
  <si>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</si>
  <si>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</si>
  <si>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</si>
  <si>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</si>
  <si>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</si>
  <si>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</si>
  <si>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</si>
  <si>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</si>
  <si>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</si>
  <si>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</si>
  <si>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</si>
  <si>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</si>
  <si>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</si>
  <si>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</si>
  <si>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</si>
  <si>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</si>
  <si>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</si>
  <si>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</si>
  <si>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</si>
  <si>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</si>
  <si>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</si>
  <si>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</si>
  <si>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</si>
  <si>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</si>
  <si>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</si>
  <si>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</si>
  <si>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</si>
  <si>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</si>
  <si>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</si>
  <si>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</si>
  <si>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</si>
  <si>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</si>
  <si>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</si>
  <si>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</si>
  <si>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</si>
  <si>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</si>
  <si>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</si>
  <si>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</si>
  <si>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</si>
  <si>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</si>
  <si>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</si>
  <si>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</si>
  <si>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</si>
  <si>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</si>
  <si>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</si>
  <si>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</si>
  <si>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</si>
  <si>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</si>
  <si>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</si>
  <si>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</si>
  <si>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</si>
  <si>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</si>
  <si>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</si>
  <si>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</si>
  <si>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</si>
  <si>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</si>
  <si>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</si>
  <si>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</si>
  <si>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</si>
  <si>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</si>
  <si>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</si>
  <si>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</si>
  <si>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</si>
  <si>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</si>
  <si>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</si>
  <si>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</si>
  <si>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</si>
  <si>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</si>
  <si>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</si>
  <si>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</si>
  <si>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</si>
  <si>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</si>
  <si>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</si>
  <si>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</si>
  <si>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</si>
  <si>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</si>
  <si>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</si>
  <si>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</si>
  <si>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</si>
  <si>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</si>
  <si>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</si>
  <si>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</si>
  <si>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</si>
  <si>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</si>
  <si>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</si>
  <si>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</si>
  <si>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</si>
  <si>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</si>
  <si>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</si>
  <si>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</si>
  <si>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</si>
  <si>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</si>
  <si>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</si>
  <si>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</si>
  <si>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</si>
  <si>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</si>
  <si>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</si>
  <si>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</si>
  <si>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</si>
  <si>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</si>
  <si>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</si>
  <si>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</si>
  <si>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</si>
  <si>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</si>
  <si>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</si>
  <si>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</si>
  <si>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</si>
  <si>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</si>
  <si>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</si>
  <si>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</si>
  <si>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</si>
  <si>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</si>
  <si>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</si>
  <si>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</si>
  <si>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</si>
  <si>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</si>
  <si>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</si>
  <si>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</si>
  <si>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</si>
  <si>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</si>
  <si>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</si>
  <si>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</si>
  <si>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</si>
  <si>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</si>
  <si>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</si>
  <si>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</si>
  <si>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</si>
  <si>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</si>
  <si>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</si>
  <si>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</si>
  <si>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</si>
  <si>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</si>
  <si>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</si>
  <si>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</si>
  <si>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</si>
  <si>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</si>
  <si>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</si>
  <si>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</si>
  <si>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</si>
  <si>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</si>
  <si>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</si>
  <si>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</si>
  <si>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</si>
  <si>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</si>
  <si>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</si>
  <si>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</si>
  <si>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</si>
  <si>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</si>
  <si>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</si>
  <si>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</si>
  <si>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</si>
  <si>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</si>
  <si>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</si>
  <si>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</si>
  <si>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</si>
  <si>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</si>
  <si>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</si>
  <si>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</si>
  <si>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</si>
  <si>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</si>
  <si>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</si>
  <si>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</si>
  <si>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</si>
  <si>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</si>
  <si>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</si>
  <si>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</si>
  <si>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</si>
  <si>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</si>
  <si>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</si>
  <si>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</si>
  <si>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</si>
  <si>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</si>
  <si>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</si>
  <si>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</si>
  <si>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</si>
  <si>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</si>
  <si>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</si>
  <si>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</si>
  <si>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</si>
  <si>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</si>
  <si>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</si>
  <si>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</si>
  <si>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</si>
  <si>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</si>
  <si>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</si>
  <si>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</si>
  <si>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</si>
  <si>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</si>
  <si>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</si>
  <si>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</si>
  <si>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</si>
  <si>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</si>
  <si>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</si>
  <si>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</si>
  <si>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</si>
  <si>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</si>
  <si>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</si>
  <si>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</si>
  <si>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</si>
  <si>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</si>
  <si>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</si>
  <si>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</si>
  <si>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</si>
  <si>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</si>
  <si>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</si>
  <si>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</si>
  <si>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</si>
  <si>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</si>
  <si>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</si>
  <si>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</si>
  <si>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</si>
  <si>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</si>
  <si>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</si>
  <si>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</si>
  <si>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</si>
  <si>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</si>
  <si>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</si>
  <si>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</si>
  <si>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</si>
  <si>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</si>
  <si>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</si>
  <si>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</si>
  <si>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</si>
  <si>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</si>
  <si>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</si>
  <si>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</si>
  <si>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</si>
  <si>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</si>
  <si>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</si>
  <si>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</si>
  <si>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</si>
  <si>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</si>
  <si>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</si>
  <si>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</si>
  <si>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</si>
  <si>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</si>
  <si>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</si>
  <si>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</si>
  <si>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</si>
  <si>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</si>
  <si>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</si>
  <si>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</si>
  <si>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</si>
  <si>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</si>
  <si>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</si>
  <si>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</si>
  <si>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</si>
  <si>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</si>
  <si>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</si>
  <si>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</si>
  <si>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</si>
  <si>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</si>
  <si>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</si>
  <si>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</si>
  <si>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</si>
  <si>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</si>
  <si>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</si>
  <si>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</si>
  <si>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</si>
  <si>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</si>
  <si>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</si>
  <si>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</si>
  <si>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</si>
  <si>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</si>
  <si>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</si>
  <si>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</si>
  <si>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</si>
  <si>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</si>
  <si>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</si>
  <si>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</si>
  <si>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</si>
  <si>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</si>
  <si>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</si>
  <si>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</si>
  <si>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</si>
  <si>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</si>
  <si>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</si>
  <si>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</si>
  <si>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</si>
  <si>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</si>
  <si>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</si>
  <si>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</si>
  <si>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</si>
  <si>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</si>
  <si>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</si>
  <si>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</si>
  <si>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</si>
  <si>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</si>
  <si>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</si>
  <si>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</si>
  <si>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</si>
  <si>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</si>
  <si>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</si>
  <si>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</si>
  <si>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</si>
  <si>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</si>
  <si>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</si>
  <si>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</si>
  <si>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</si>
  <si>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</si>
  <si>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</si>
  <si>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</si>
  <si>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</si>
  <si>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</si>
  <si>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</si>
  <si>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</si>
  <si>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</si>
  <si>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</si>
  <si>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</si>
  <si>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</si>
  <si>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</si>
  <si>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</si>
  <si>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</si>
  <si>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</si>
  <si>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</si>
  <si>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</si>
  <si>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</si>
  <si>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</si>
  <si>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</si>
  <si>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</si>
  <si>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</si>
  <si>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</si>
  <si>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</si>
  <si>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</si>
  <si>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</si>
  <si>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</si>
  <si>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</si>
  <si>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</si>
  <si>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</si>
  <si>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</si>
  <si>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</si>
  <si>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</si>
  <si>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</si>
  <si>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</si>
  <si>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</si>
  <si>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</si>
  <si>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</si>
  <si>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</si>
  <si>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</si>
  <si>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</si>
  <si>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</si>
  <si>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</si>
  <si>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</si>
  <si>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</si>
  <si>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</si>
  <si>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</si>
  <si>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</si>
  <si>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</si>
  <si>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</si>
  <si>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</si>
  <si>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</si>
  <si>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</si>
  <si>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</si>
  <si>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</si>
  <si>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</si>
  <si>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</si>
  <si>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</si>
  <si>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</si>
  <si>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</si>
  <si>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</si>
  <si>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</si>
  <si>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</si>
  <si>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</si>
  <si>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</si>
  <si>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</si>
  <si>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</si>
  <si>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</si>
  <si>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</si>
  <si>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</si>
  <si>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</si>
  <si>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</si>
  <si>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</si>
  <si>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</si>
  <si>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</si>
  <si>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</si>
  <si>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</si>
  <si>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</si>
  <si>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</si>
  <si>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</si>
  <si>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</si>
  <si>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</si>
  <si>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</si>
  <si>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</si>
  <si>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</si>
  <si>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</si>
  <si>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</si>
  <si>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</si>
  <si>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</si>
  <si>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</si>
  <si>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</si>
  <si>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</si>
  <si>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</si>
  <si>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</si>
  <si>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</si>
  <si>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</si>
  <si>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</si>
  <si>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</si>
  <si>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</si>
  <si>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</si>
  <si>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</si>
  <si>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</si>
  <si>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</si>
  <si>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</si>
  <si>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</si>
  <si>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</si>
  <si>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</si>
  <si>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</si>
  <si>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</si>
  <si>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</si>
  <si>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</si>
  <si>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</si>
  <si>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</si>
  <si>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</si>
  <si>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</si>
  <si>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</si>
  <si>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</si>
  <si>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</si>
  <si>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</si>
  <si>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</si>
  <si>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</si>
  <si>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</si>
  <si>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</si>
  <si>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</si>
  <si>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</si>
  <si>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</si>
  <si>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</si>
  <si>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</si>
  <si>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</si>
  <si>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</si>
  <si>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</si>
  <si>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</si>
  <si>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</si>
  <si>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</si>
  <si>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</si>
  <si>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</si>
  <si>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</si>
  <si>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</si>
  <si>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</si>
  <si>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</si>
  <si>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</si>
  <si>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</si>
  <si>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</si>
  <si>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</si>
  <si>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</si>
  <si>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</si>
  <si>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</si>
  <si>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</si>
  <si>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</si>
  <si>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</si>
  <si>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</si>
  <si>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</si>
  <si>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</si>
  <si>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</si>
  <si>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</si>
  <si>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</si>
  <si>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</si>
  <si>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</si>
  <si>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</si>
  <si>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</si>
  <si>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</si>
  <si>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</si>
  <si>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</si>
  <si>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</si>
  <si>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</si>
  <si>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</si>
  <si>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</si>
  <si>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</si>
  <si>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</si>
  <si>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</si>
  <si>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</si>
  <si>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</si>
  <si>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</si>
  <si>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</si>
  <si>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</si>
  <si>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</si>
  <si>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</si>
  <si>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</si>
  <si>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</si>
  <si>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</si>
  <si>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</si>
  <si>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</si>
  <si>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</si>
  <si>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</si>
  <si>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</si>
  <si>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</si>
  <si>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</si>
  <si>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</si>
  <si>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</si>
  <si>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</si>
  <si>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</si>
  <si>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</si>
  <si>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</si>
  <si>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</si>
  <si>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</si>
  <si>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</si>
  <si>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</si>
  <si>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</si>
  <si>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</si>
  <si>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</si>
  <si>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</si>
  <si>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</si>
  <si>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</si>
  <si>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</si>
  <si>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</si>
  <si>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</si>
  <si>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</si>
  <si>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</si>
  <si>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</si>
  <si>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</si>
  <si>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</si>
  <si>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</si>
  <si>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</si>
  <si>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</si>
  <si>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</si>
  <si>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</si>
  <si>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</si>
  <si>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</si>
  <si>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</si>
  <si>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</si>
  <si>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</si>
  <si>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</si>
  <si>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</si>
  <si>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</si>
  <si>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</si>
  <si>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</si>
  <si>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</si>
  <si>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</si>
  <si>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</si>
  <si>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</si>
  <si>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</si>
  <si>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</si>
  <si>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</si>
  <si>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</si>
  <si>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</si>
  <si>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</si>
  <si>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</si>
  <si>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</si>
  <si>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</si>
  <si>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</si>
  <si>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</si>
  <si>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</si>
  <si>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</si>
  <si>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</si>
  <si>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</si>
  <si>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</si>
  <si>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</si>
  <si>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</si>
  <si>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</si>
  <si>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</si>
  <si>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</si>
  <si>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</si>
  <si>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</si>
  <si>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</si>
  <si>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</si>
  <si>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</si>
  <si>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</si>
  <si>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</si>
  <si>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</si>
  <si>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</si>
  <si>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</si>
  <si>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</si>
  <si>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</si>
  <si>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</si>
  <si>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</si>
  <si>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</si>
  <si>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</si>
  <si>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</si>
  <si>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</si>
  <si>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</si>
  <si>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</si>
  <si>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</si>
  <si>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</si>
  <si>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</si>
  <si>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</si>
  <si>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</si>
  <si>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</si>
  <si>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</si>
  <si>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</si>
  <si>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</si>
  <si>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</si>
  <si>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</si>
  <si>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</si>
  <si>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</si>
  <si>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</si>
  <si>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</si>
  <si>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</si>
  <si>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</si>
  <si>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</si>
  <si>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</si>
  <si>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</si>
  <si>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</si>
  <si>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</si>
  <si>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</si>
  <si>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</si>
  <si>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</si>
  <si>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</si>
  <si>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</si>
  <si>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</si>
  <si>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</si>
  <si>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</si>
  <si>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</si>
  <si>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</si>
  <si>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</si>
  <si>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</si>
  <si>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</si>
  <si>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</si>
  <si>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</si>
  <si>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</si>
  <si>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</si>
  <si>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</si>
  <si>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</si>
  <si>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</si>
  <si>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</si>
  <si>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</si>
  <si>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</si>
  <si>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</si>
  <si>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</si>
  <si>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</si>
  <si>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</si>
  <si>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</si>
  <si>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</si>
  <si>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</si>
  <si>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</si>
  <si>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</si>
  <si>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</si>
  <si>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</si>
  <si>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</si>
  <si>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</si>
  <si>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</si>
  <si>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</si>
  <si>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</si>
  <si>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</si>
  <si>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</si>
  <si>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</si>
  <si>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</si>
  <si>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</si>
  <si>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</si>
  <si>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</si>
  <si>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</si>
  <si>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</si>
  <si>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</si>
  <si>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</si>
  <si>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</si>
  <si>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</si>
  <si>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</si>
  <si>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</si>
  <si>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</si>
  <si>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</si>
  <si>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</si>
  <si>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</si>
  <si>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</si>
  <si>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</si>
  <si>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</si>
  <si>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</si>
  <si>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</si>
  <si>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</si>
  <si>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</si>
  <si>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</si>
  <si>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</si>
  <si>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</si>
  <si>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</si>
  <si>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</si>
  <si>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</si>
  <si>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</si>
  <si>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</si>
  <si>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</si>
  <si>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</si>
  <si>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</si>
  <si>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</si>
  <si>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</si>
  <si>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</si>
  <si>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</si>
  <si>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</si>
  <si>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</si>
  <si>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</si>
  <si>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</si>
  <si>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</si>
  <si>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</si>
  <si>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</si>
  <si>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</si>
  <si>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</si>
  <si>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</si>
  <si>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</si>
  <si>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</si>
  <si>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</si>
  <si>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</si>
  <si>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</si>
  <si>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</si>
  <si>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</si>
  <si>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</si>
  <si>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</si>
  <si>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</si>
  <si>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</si>
  <si>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</si>
  <si>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</si>
  <si>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</si>
  <si>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</si>
  <si>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</si>
  <si>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</si>
  <si>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</si>
  <si>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</si>
  <si>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</si>
  <si>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</si>
  <si>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</si>
  <si>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</si>
  <si>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</si>
  <si>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</si>
  <si>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</si>
  <si>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</si>
  <si>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</si>
  <si>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</si>
  <si>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</si>
  <si>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</si>
  <si>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</si>
  <si>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</si>
  <si>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</si>
  <si>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</si>
  <si>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</si>
  <si>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</si>
  <si>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</si>
  <si>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</si>
  <si>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</si>
  <si>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</si>
  <si>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</si>
  <si>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</si>
  <si>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</si>
  <si>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</si>
  <si>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</si>
  <si>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</si>
  <si>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</si>
  <si>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</si>
  <si>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</si>
  <si>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</si>
  <si>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</si>
  <si>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</si>
  <si>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</si>
  <si>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</si>
  <si>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</si>
  <si>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</si>
  <si>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</si>
  <si>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</si>
  <si>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</si>
  <si>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</si>
  <si>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</si>
  <si>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</si>
  <si>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</si>
  <si>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</si>
  <si>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</si>
  <si>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</si>
  <si>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</si>
  <si>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</si>
  <si>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</si>
  <si>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</si>
  <si>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</si>
  <si>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</si>
  <si>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</si>
  <si>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</si>
  <si>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</si>
  <si>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</si>
  <si>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</si>
  <si>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</si>
  <si>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</si>
  <si>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</si>
  <si>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</si>
  <si>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</si>
  <si>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</si>
  <si>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</si>
  <si>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</si>
  <si>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</si>
  <si>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</si>
  <si>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</si>
  <si>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</si>
  <si>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</si>
  <si>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</si>
  <si>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</si>
  <si>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</si>
  <si>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</si>
  <si>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</si>
  <si>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</si>
  <si>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</si>
  <si>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</si>
  <si>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</si>
  <si>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</si>
  <si>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</si>
  <si>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</si>
  <si>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</si>
  <si>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</si>
  <si>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</si>
  <si>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</si>
  <si>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</si>
  <si>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</si>
  <si>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</si>
  <si>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</si>
  <si>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</si>
  <si>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</si>
  <si>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</si>
  <si>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</si>
  <si>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</si>
  <si>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</si>
  <si>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</si>
  <si>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</si>
  <si>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</si>
  <si>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</si>
  <si>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</si>
  <si>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</si>
  <si>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</si>
  <si>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</si>
  <si>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</si>
  <si>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</si>
  <si>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</si>
  <si>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</si>
  <si>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</si>
  <si>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</si>
  <si>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</si>
  <si>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</si>
  <si>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</si>
  <si>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</si>
  <si>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</si>
  <si>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</si>
  <si>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</si>
  <si>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</si>
  <si>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</si>
  <si>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</si>
  <si>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</si>
  <si>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</si>
  <si>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</si>
  <si>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</si>
  <si>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</si>
  <si>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</si>
  <si>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</si>
  <si>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</si>
  <si>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</si>
  <si>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</si>
  <si>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</si>
  <si>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</si>
  <si>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</si>
  <si>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</si>
  <si>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</si>
  <si>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</si>
  <si>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</si>
  <si>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</si>
  <si>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</si>
  <si>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</si>
  <si>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</si>
  <si>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</si>
  <si>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</si>
  <si>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</si>
  <si>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</si>
  <si>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</si>
  <si>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</si>
  <si>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</si>
  <si>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</si>
  <si>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</si>
  <si>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</si>
  <si>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</si>
  <si>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</si>
  <si>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</si>
  <si>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</si>
  <si>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</si>
  <si>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</si>
  <si>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</si>
  <si>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</si>
  <si>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</si>
  <si>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</si>
  <si>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</si>
  <si>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</si>
  <si>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</si>
  <si>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</si>
  <si>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</si>
  <si>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</si>
  <si>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</si>
  <si>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</si>
  <si>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</si>
  <si>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</si>
  <si>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</si>
  <si>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</si>
  <si>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</si>
  <si>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</si>
  <si>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</si>
  <si>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</si>
  <si>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</si>
  <si>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</si>
  <si>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</si>
  <si>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</si>
  <si>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</si>
  <si>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</si>
  <si>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</si>
  <si>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</si>
  <si>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</si>
  <si>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</si>
  <si>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</si>
  <si>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</si>
  <si>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</si>
  <si>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</si>
  <si>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</si>
  <si>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</si>
  <si>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</si>
  <si>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</si>
  <si>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</si>
  <si>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</si>
  <si>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</si>
  <si>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</si>
  <si>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</si>
  <si>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</si>
  <si>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</si>
  <si>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</si>
  <si>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</si>
  <si>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</si>
  <si>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</si>
  <si>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</si>
  <si>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</si>
  <si>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</si>
  <si>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</si>
  <si>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</si>
  <si>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</si>
  <si>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</si>
  <si>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</si>
  <si>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</si>
  <si>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</si>
  <si>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</si>
  <si>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</si>
  <si>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</si>
  <si>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</si>
  <si>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</si>
  <si>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</si>
  <si>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</si>
  <si>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</si>
  <si>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</si>
  <si>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</si>
  <si>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</si>
  <si>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</si>
  <si>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</si>
  <si>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</si>
  <si>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</si>
  <si>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</si>
  <si>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</si>
  <si>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</si>
  <si>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</si>
  <si>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</si>
  <si>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</si>
  <si>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</si>
  <si>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</si>
  <si>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</si>
  <si>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</si>
  <si>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</si>
  <si>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</si>
  <si>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</si>
  <si>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</si>
  <si>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</si>
  <si>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</si>
  <si>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</si>
  <si>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</si>
  <si>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</si>
  <si>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</si>
  <si>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</si>
  <si>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</si>
  <si>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</si>
  <si>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</si>
  <si>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</si>
  <si>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</si>
  <si>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</si>
  <si>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</si>
  <si>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</si>
  <si>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</si>
  <si>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</si>
  <si>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</si>
  <si>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</si>
  <si>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</si>
  <si>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</si>
  <si>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</si>
  <si>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</si>
  <si>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</si>
  <si>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</si>
  <si>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</si>
  <si>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</si>
  <si>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</si>
  <si>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</si>
  <si>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</si>
  <si>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</si>
  <si>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</si>
  <si>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</si>
  <si>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</si>
  <si>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</si>
  <si>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</si>
  <si>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</si>
  <si>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</si>
  <si>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</si>
  <si>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</si>
  <si>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</si>
  <si>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</si>
  <si>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</si>
  <si>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</si>
  <si>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</si>
  <si>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</si>
  <si>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</si>
  <si>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</si>
  <si>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</si>
  <si>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</si>
  <si>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</si>
  <si>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</si>
  <si>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</si>
  <si>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</si>
  <si>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</si>
  <si>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</si>
  <si>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</si>
  <si>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</si>
  <si>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</si>
  <si>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</si>
  <si>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</si>
  <si>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</si>
  <si>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</si>
  <si>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</si>
  <si>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</si>
  <si>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</si>
  <si>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</si>
  <si>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</si>
  <si>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</si>
  <si>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</si>
  <si>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</si>
  <si>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</si>
  <si>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</si>
  <si>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</si>
  <si>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</si>
  <si>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</si>
  <si>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</si>
  <si>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</si>
  <si>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</si>
  <si>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</si>
  <si>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</si>
  <si>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</si>
  <si>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</si>
  <si>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</si>
  <si>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</si>
  <si>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</si>
  <si>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</si>
  <si>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</si>
  <si>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</si>
  <si>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</si>
  <si>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</si>
  <si>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</si>
  <si>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</si>
  <si>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</si>
  <si>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</si>
  <si>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</si>
  <si>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</si>
  <si>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</si>
  <si>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</si>
  <si>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</si>
  <si>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</si>
  <si>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</si>
  <si>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</si>
  <si>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</si>
  <si>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</si>
  <si>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</si>
  <si>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</si>
  <si>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</si>
  <si>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</si>
  <si>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</si>
  <si>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</si>
  <si>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</si>
  <si>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</si>
  <si>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</si>
  <si>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</si>
  <si>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</si>
  <si>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</si>
  <si>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</si>
  <si>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</si>
  <si>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</si>
  <si>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</si>
  <si>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</si>
  <si>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</si>
  <si>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</si>
  <si>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</si>
  <si>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</si>
  <si>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</si>
  <si>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</si>
  <si>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</si>
  <si>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</si>
  <si>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</si>
  <si>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</si>
  <si>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</si>
  <si>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</si>
  <si>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</si>
  <si>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</si>
  <si>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</si>
  <si>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</si>
  <si>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</si>
  <si>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</si>
  <si>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</si>
  <si>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</si>
  <si>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</si>
  <si>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</si>
  <si>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</si>
  <si>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</si>
  <si>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</si>
  <si>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</si>
  <si>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</si>
  <si>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</si>
  <si>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</si>
  <si>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</si>
  <si>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</si>
  <si>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</si>
  <si>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</si>
  <si>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</si>
  <si>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</si>
  <si>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</si>
  <si>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</si>
  <si>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</si>
  <si>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</si>
  <si>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</si>
  <si>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</si>
  <si>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</si>
  <si>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</si>
  <si>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</si>
  <si>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</si>
  <si>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</si>
  <si>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</si>
  <si>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</si>
  <si>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</si>
  <si>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</si>
  <si>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</si>
  <si>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</si>
  <si>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</si>
  <si>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</si>
  <si>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</si>
  <si>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</si>
  <si>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</si>
  <si>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</si>
  <si>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</si>
  <si>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</si>
  <si>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</si>
  <si>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</si>
  <si>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</si>
  <si>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</si>
  <si>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</si>
  <si>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</si>
  <si>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</si>
  <si>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</si>
  <si>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</si>
  <si>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</si>
  <si>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</si>
  <si>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</si>
  <si>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</si>
  <si>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</si>
  <si>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</si>
  <si>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</si>
  <si>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</si>
  <si>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</si>
  <si>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</si>
  <si>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</si>
  <si>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</si>
  <si>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</si>
  <si>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</si>
  <si>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</si>
  <si>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</si>
  <si>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</si>
  <si>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</si>
  <si>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</si>
  <si>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</si>
  <si>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</si>
  <si>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</si>
  <si>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</si>
  <si>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</si>
  <si>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</si>
  <si>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</si>
  <si>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</si>
  <si>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</si>
  <si>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</si>
  <si>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</si>
  <si>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</si>
  <si>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</si>
  <si>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</si>
  <si>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</si>
  <si>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</si>
  <si>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</si>
  <si>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</si>
  <si>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</si>
  <si>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</si>
  <si>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</si>
  <si>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</si>
  <si>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</si>
  <si>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</si>
  <si>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</si>
  <si>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</si>
  <si>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</si>
  <si>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</si>
  <si>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</si>
  <si>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</si>
  <si>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</si>
  <si>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</si>
  <si>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</si>
  <si>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</si>
  <si>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</si>
  <si>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</si>
  <si>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</si>
  <si>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</si>
  <si>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</si>
  <si>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</si>
  <si>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</si>
  <si>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</si>
  <si>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</si>
  <si>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</si>
  <si>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</si>
  <si>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</si>
  <si>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</si>
  <si>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</si>
  <si>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</si>
  <si>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</si>
  <si>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</si>
  <si>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</si>
  <si>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</si>
  <si>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</si>
  <si>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</si>
  <si>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</si>
  <si>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</si>
  <si>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</si>
  <si>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</si>
  <si>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</si>
  <si>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</si>
  <si>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</si>
  <si>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</si>
  <si>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</si>
  <si>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</si>
  <si>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</si>
  <si>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</si>
  <si>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</si>
  <si>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</si>
  <si>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</si>
  <si>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</si>
  <si>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</si>
  <si>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</si>
  <si>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</si>
  <si>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</si>
  <si>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</si>
  <si>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</si>
  <si>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</si>
  <si>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</si>
  <si>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</si>
  <si>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</si>
  <si>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</si>
  <si>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</si>
  <si>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</si>
  <si>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</si>
  <si>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</si>
  <si>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</si>
  <si>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</si>
  <si>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</si>
  <si>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</si>
  <si>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</si>
  <si>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</si>
  <si>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</si>
  <si>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</si>
  <si>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</si>
  <si>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</si>
  <si>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</si>
  <si>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</si>
  <si>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</si>
  <si>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</si>
  <si>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</si>
  <si>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</si>
  <si>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</si>
  <si>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</si>
  <si>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</si>
  <si>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</si>
  <si>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</si>
  <si>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</si>
  <si>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</si>
  <si>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</si>
  <si>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</si>
  <si>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</si>
  <si>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</si>
  <si>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</si>
  <si>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</si>
  <si>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</si>
  <si>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</si>
  <si>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</si>
  <si>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</si>
  <si>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</si>
  <si>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</si>
  <si>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</si>
  <si>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</si>
  <si>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</si>
  <si>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</si>
  <si>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</si>
  <si>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</si>
  <si>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</si>
  <si>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</si>
  <si>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</si>
  <si>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</si>
  <si>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</si>
  <si>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</si>
  <si>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</si>
  <si>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</si>
  <si>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</si>
  <si>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</si>
  <si>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</si>
  <si>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</si>
  <si>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</si>
  <si>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</si>
  <si>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</si>
  <si>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</si>
  <si>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</si>
  <si>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</si>
  <si>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</si>
  <si>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</si>
  <si>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</si>
  <si>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</si>
  <si>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</si>
  <si>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</si>
  <si>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</si>
  <si>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</si>
  <si>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</si>
  <si>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</si>
  <si>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</si>
  <si>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</si>
  <si>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</si>
  <si>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</si>
  <si>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</si>
  <si>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</si>
  <si>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</si>
  <si>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</si>
  <si>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</si>
  <si>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</si>
  <si>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</si>
  <si>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</si>
  <si>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</si>
  <si>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</si>
  <si>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</si>
  <si>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</si>
  <si>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</si>
  <si>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</si>
  <si>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</si>
  <si>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</si>
  <si>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</si>
  <si>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</si>
  <si>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</si>
  <si>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</si>
  <si>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</si>
  <si>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</si>
  <si>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</si>
  <si>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</si>
  <si>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</si>
  <si>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</si>
  <si>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</si>
  <si>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</si>
  <si>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</si>
  <si>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</si>
  <si>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</si>
  <si>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</si>
  <si>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</si>
  <si>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</si>
  <si>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</si>
  <si>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</si>
  <si>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</si>
  <si>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</si>
  <si>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</si>
  <si>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</si>
  <si>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</si>
  <si>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</si>
  <si>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</si>
  <si>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</si>
  <si>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</si>
  <si>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</si>
  <si>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</si>
  <si>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</si>
  <si>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</si>
  <si>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</si>
  <si>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</si>
  <si>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</si>
  <si>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</si>
  <si>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</si>
  <si>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</si>
  <si>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</si>
  <si>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</si>
  <si>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</si>
  <si>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</si>
  <si>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</si>
  <si>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</si>
  <si>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</si>
  <si>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</si>
  <si>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</si>
  <si>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</si>
  <si>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</si>
  <si>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</si>
  <si>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</si>
  <si>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</si>
  <si>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</si>
  <si>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</si>
  <si>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</si>
  <si>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</si>
  <si>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</si>
  <si>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</si>
  <si>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</si>
  <si>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</si>
  <si>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</si>
  <si>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</si>
  <si>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</si>
  <si>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</si>
  <si>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</si>
  <si>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</si>
  <si>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</si>
  <si>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</si>
  <si>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</si>
  <si>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</si>
  <si>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</si>
  <si>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</si>
  <si>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</si>
  <si>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</si>
  <si>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</si>
  <si>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</si>
  <si>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</si>
  <si>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</si>
  <si>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</si>
  <si>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</si>
  <si>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</si>
  <si>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</si>
  <si>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</si>
  <si>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</si>
  <si>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</si>
  <si>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</si>
  <si>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</si>
  <si>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</si>
  <si>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</si>
  <si>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</si>
  <si>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</si>
  <si>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</si>
  <si>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</si>
  <si>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</si>
  <si>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</si>
  <si>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</si>
  <si>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</si>
  <si>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</si>
  <si>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</si>
  <si>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</si>
  <si>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</si>
  <si>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</si>
  <si>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</si>
  <si>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</si>
  <si>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</si>
  <si>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</si>
  <si>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</si>
  <si>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</si>
  <si>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</si>
  <si>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</si>
  <si>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</si>
  <si>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</si>
  <si>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</si>
  <si>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</si>
  <si>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</si>
  <si>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</si>
  <si>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</si>
  <si>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</si>
  <si>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</si>
  <si>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</si>
  <si>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</si>
  <si>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</si>
  <si>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</si>
  <si>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</si>
  <si>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</si>
  <si>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</si>
  <si>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</si>
  <si>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</si>
  <si>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</si>
  <si>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</si>
  <si>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</si>
  <si>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</si>
  <si>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</si>
  <si>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</si>
  <si>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</si>
  <si>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</si>
  <si>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</si>
  <si>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</si>
  <si>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</si>
  <si>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</si>
  <si>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</si>
  <si>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</si>
  <si>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</si>
  <si>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</si>
  <si>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</si>
  <si>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</si>
  <si>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</si>
  <si>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</si>
  <si>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</si>
  <si>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</si>
  <si>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</si>
  <si>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</si>
  <si>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</si>
  <si>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</si>
  <si>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</si>
  <si>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</si>
  <si>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</si>
  <si>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</si>
  <si>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</si>
  <si>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</si>
  <si>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</si>
  <si>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</si>
  <si>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</si>
  <si>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</si>
  <si>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</si>
  <si>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</si>
  <si>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</si>
  <si>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</si>
  <si>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</si>
  <si>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</si>
  <si>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</si>
  <si>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</si>
  <si>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</si>
  <si>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</si>
  <si>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</si>
  <si>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</si>
  <si>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</si>
  <si>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</si>
  <si>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</si>
  <si>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</si>
  <si>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</si>
  <si>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</si>
  <si>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</si>
  <si>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</si>
  <si>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</si>
  <si>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</si>
  <si>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</si>
  <si>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</si>
  <si>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</si>
  <si>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</si>
  <si>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</si>
  <si>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</si>
  <si>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</si>
  <si>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</si>
  <si>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</si>
  <si>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</si>
  <si>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</si>
  <si>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</si>
  <si>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</si>
  <si>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</si>
  <si>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</si>
  <si>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</si>
  <si>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</si>
  <si>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</si>
  <si>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</si>
  <si>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</si>
  <si>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</si>
  <si>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</si>
  <si>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</si>
  <si>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</si>
  <si>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</si>
  <si>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</si>
  <si>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</si>
  <si>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</si>
  <si>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</si>
  <si>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</si>
  <si>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</si>
  <si>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</si>
  <si>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</si>
  <si>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</si>
  <si>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</si>
  <si>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</si>
  <si>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</si>
  <si>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</si>
  <si>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</si>
  <si>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</si>
  <si>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</si>
  <si>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</si>
  <si>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</si>
  <si>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</si>
  <si>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</si>
  <si>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</si>
  <si>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</si>
  <si>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</si>
  <si>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</si>
  <si>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</si>
  <si>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</si>
  <si>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</si>
  <si>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</si>
  <si>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</si>
  <si>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</si>
  <si>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</si>
  <si>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</si>
  <si>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</si>
  <si>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</si>
  <si>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</si>
  <si>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</si>
  <si>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</si>
  <si>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</si>
  <si>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</si>
  <si>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</si>
  <si>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</si>
  <si>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</si>
  <si>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</si>
  <si>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</si>
  <si>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</si>
  <si>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</si>
  <si>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</si>
  <si>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</si>
  <si>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</si>
  <si>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</si>
  <si>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</si>
  <si>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</si>
  <si>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</si>
  <si>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</si>
  <si>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</si>
  <si>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</si>
  <si>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</si>
  <si>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</si>
  <si>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</si>
  <si>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</si>
  <si>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</si>
  <si>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</si>
  <si>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</si>
  <si>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</si>
  <si>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</si>
  <si>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</si>
  <si>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</si>
  <si>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</si>
  <si>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</si>
  <si>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</si>
  <si>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</si>
  <si>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</si>
  <si>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</si>
  <si>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</si>
  <si>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</si>
  <si>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</si>
  <si>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</si>
  <si>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</si>
  <si>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</si>
  <si>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</si>
  <si>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</si>
  <si>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</si>
  <si>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</si>
  <si>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</si>
  <si>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</si>
  <si>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</si>
  <si>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</si>
  <si>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</si>
  <si>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</si>
  <si>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</si>
  <si>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</si>
  <si>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</si>
  <si>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</si>
  <si>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</si>
  <si>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</si>
  <si>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</si>
  <si>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</si>
  <si>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</si>
  <si>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</si>
  <si>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</si>
  <si>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</si>
  <si>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</si>
  <si>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</si>
  <si>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</si>
  <si>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</si>
  <si>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</si>
  <si>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</si>
  <si>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</si>
  <si>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</si>
  <si>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</si>
  <si>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</si>
  <si>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</si>
  <si>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</si>
  <si>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</si>
  <si>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</si>
  <si>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</si>
  <si>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</si>
  <si>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</si>
  <si>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</si>
  <si>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</si>
  <si>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</si>
  <si>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</si>
  <si>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</si>
  <si>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</si>
  <si>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</si>
  <si>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</si>
  <si>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</si>
  <si>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</si>
  <si>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</si>
  <si>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</si>
  <si>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</si>
  <si>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</si>
  <si>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</si>
  <si>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</si>
  <si>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</si>
  <si>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</si>
  <si>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</si>
  <si>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</si>
  <si>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</si>
  <si>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</si>
  <si>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</si>
  <si>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</si>
  <si>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</si>
  <si>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</si>
  <si>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</si>
  <si>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</si>
  <si>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</si>
  <si>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</si>
  <si>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</si>
  <si>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</si>
  <si>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</si>
  <si>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</si>
  <si>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</si>
  <si>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</si>
  <si>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</si>
  <si>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</si>
  <si>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</si>
  <si>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</si>
  <si>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</si>
  <si>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</si>
  <si>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</si>
  <si>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</si>
  <si>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</si>
  <si>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</si>
  <si>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</si>
  <si>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</si>
  <si>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</si>
  <si>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</si>
  <si>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</si>
  <si>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</si>
  <si>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</si>
  <si>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</si>
  <si>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</si>
  <si>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</si>
  <si>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</si>
  <si>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</si>
  <si>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</si>
  <si>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</si>
  <si>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</si>
  <si>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</si>
  <si>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</si>
  <si>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</si>
  <si>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</si>
  <si>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</si>
  <si>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</si>
  <si>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</si>
  <si>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</si>
  <si>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</si>
  <si>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</si>
  <si>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</si>
  <si>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</si>
  <si>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</si>
  <si>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</si>
  <si>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</si>
  <si>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</si>
  <si>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</si>
  <si>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</si>
  <si>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</si>
  <si>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</si>
  <si>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</si>
  <si>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</si>
  <si>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</si>
  <si>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</si>
  <si>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</si>
  <si>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</si>
  <si>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</si>
  <si>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</si>
  <si>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</si>
  <si>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</si>
  <si>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</si>
  <si>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</si>
  <si>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</si>
  <si>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</si>
  <si>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</si>
  <si>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</si>
  <si>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</si>
  <si>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</si>
  <si>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</si>
  <si>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</si>
  <si>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</si>
  <si>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</si>
  <si>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</si>
  <si>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</si>
  <si>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</si>
  <si>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</si>
  <si>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</si>
  <si>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</si>
  <si>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</si>
  <si>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</si>
  <si>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</si>
  <si>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</si>
  <si>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</si>
  <si>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</si>
  <si>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</si>
  <si>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</si>
  <si>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</si>
  <si>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</si>
  <si>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</si>
  <si>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</si>
  <si>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</si>
  <si>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</si>
  <si>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</si>
  <si>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</si>
  <si>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</si>
  <si>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</si>
  <si>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</si>
  <si>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</si>
  <si>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</si>
  <si>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</si>
  <si>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</si>
  <si>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</si>
  <si>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</si>
  <si>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</si>
  <si>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</si>
  <si>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</si>
  <si>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</si>
  <si>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</si>
  <si>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</si>
  <si>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</si>
  <si>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</si>
  <si>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</si>
  <si>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</si>
  <si>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</si>
  <si>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</si>
  <si>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</si>
  <si>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</si>
  <si>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</si>
  <si>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</si>
  <si>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</si>
  <si>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</si>
  <si>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</si>
  <si>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</si>
  <si>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</si>
  <si>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</si>
  <si>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</si>
  <si>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</si>
  <si>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</si>
  <si>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</si>
  <si>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</si>
  <si>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</si>
  <si>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</si>
  <si>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</si>
  <si>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</si>
  <si>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</si>
  <si>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</si>
  <si>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</si>
  <si>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</si>
  <si>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</si>
  <si>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</si>
  <si>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</si>
  <si>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</si>
  <si>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</si>
  <si>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</si>
  <si>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</si>
  <si>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</si>
  <si>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</si>
  <si>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</si>
  <si>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</si>
  <si>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</si>
  <si>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</si>
  <si>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</si>
  <si>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</si>
  <si>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</si>
  <si>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</si>
  <si>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</si>
  <si>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</si>
  <si>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</si>
  <si>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</si>
  <si>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</si>
  <si>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</si>
  <si>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</si>
  <si>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</si>
  <si>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</si>
  <si>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</si>
  <si>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</si>
  <si>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</si>
  <si>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</si>
  <si>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</si>
  <si>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</si>
  <si>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</si>
  <si>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</si>
  <si>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</si>
  <si>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</si>
  <si>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</si>
  <si>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</si>
  <si>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</si>
  <si>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</si>
  <si>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</si>
  <si>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</si>
  <si>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</si>
  <si>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</si>
  <si>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</si>
  <si>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</si>
  <si>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</si>
  <si>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</si>
  <si>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</si>
  <si>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</si>
  <si>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</si>
  <si>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</si>
  <si>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</si>
  <si>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</si>
  <si>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</si>
  <si>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</si>
  <si>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</si>
  <si>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</si>
  <si>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</si>
  <si>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</si>
  <si>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</si>
  <si>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</si>
  <si>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</si>
  <si>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</si>
  <si>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</si>
  <si>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</si>
  <si>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</si>
  <si>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</si>
  <si>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</si>
  <si>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</si>
  <si>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</si>
  <si>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</si>
  <si>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</si>
  <si>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</si>
  <si>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</si>
  <si>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</si>
  <si>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</si>
  <si>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</si>
  <si>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</si>
  <si>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</si>
  <si>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</si>
  <si>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</si>
  <si>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</si>
  <si>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</si>
  <si>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</si>
  <si>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</si>
  <si>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</si>
  <si>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</si>
  <si>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</si>
  <si>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</si>
  <si>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</si>
  <si>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</si>
  <si>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</si>
  <si>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</si>
  <si>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</si>
  <si>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</si>
  <si>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</si>
  <si>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</si>
  <si>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</si>
  <si>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</si>
  <si>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</si>
  <si>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</si>
  <si>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</si>
  <si>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</si>
  <si>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</si>
  <si>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</si>
  <si>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</si>
  <si>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</si>
  <si>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</si>
  <si>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</si>
  <si>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</si>
  <si>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</si>
  <si>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</si>
  <si>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</si>
  <si>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</si>
  <si>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</si>
  <si>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</si>
  <si>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</si>
  <si>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</si>
  <si>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</si>
  <si>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</si>
  <si>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</si>
  <si>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</si>
  <si>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</si>
  <si>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</si>
  <si>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</si>
  <si>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</si>
  <si>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</si>
  <si>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</si>
  <si>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</si>
  <si>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</si>
  <si>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</si>
  <si>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</si>
  <si>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</si>
  <si>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</si>
  <si>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</si>
  <si>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</si>
  <si>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</si>
  <si>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</si>
  <si>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</si>
  <si>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</si>
  <si>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</si>
  <si>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</si>
  <si>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</si>
  <si>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</si>
  <si>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</si>
  <si>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</si>
  <si>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</si>
  <si>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</si>
  <si>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</si>
  <si>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</si>
  <si>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</si>
  <si>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</si>
  <si>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</si>
  <si>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</si>
  <si>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</si>
  <si>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</si>
  <si>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</si>
  <si>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</si>
  <si>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</si>
  <si>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</si>
  <si>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</si>
  <si>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</si>
  <si>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</si>
  <si>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</si>
  <si>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</si>
  <si>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</si>
  <si>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</si>
  <si>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</si>
  <si>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</si>
  <si>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</si>
  <si>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</si>
  <si>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</si>
  <si>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</si>
  <si>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</si>
  <si>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</si>
  <si>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</si>
  <si>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</si>
  <si>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</si>
  <si>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</si>
  <si>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</si>
  <si>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</si>
  <si>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</si>
  <si>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</si>
  <si>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</si>
  <si>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</si>
  <si>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</si>
  <si>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</si>
  <si>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</si>
  <si>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</si>
  <si>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</si>
  <si>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</si>
  <si>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</si>
  <si>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</si>
  <si>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</si>
  <si>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</si>
  <si>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</si>
  <si>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</si>
  <si>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</si>
  <si>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</si>
  <si>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</si>
  <si>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</si>
  <si>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</si>
  <si>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</si>
  <si>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</si>
  <si>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</si>
  <si>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</si>
  <si>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</si>
  <si>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</si>
  <si>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</si>
  <si>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</si>
  <si>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</si>
  <si>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</si>
  <si>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</si>
  <si>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</si>
  <si>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</si>
  <si>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</si>
  <si>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</si>
  <si>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</si>
  <si>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</si>
  <si>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</si>
  <si>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</si>
  <si>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</si>
  <si>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</si>
  <si>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</si>
  <si>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</si>
  <si>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</si>
  <si>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</si>
  <si>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</si>
  <si>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</si>
  <si>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</si>
  <si>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</si>
  <si>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</si>
  <si>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</si>
  <si>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</si>
  <si>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</si>
  <si>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</si>
  <si>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</si>
  <si>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</si>
  <si>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</si>
  <si>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</si>
  <si>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</si>
  <si>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</si>
  <si>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</si>
  <si>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</si>
  <si>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</si>
  <si>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</si>
  <si>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</si>
  <si>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</si>
  <si>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</si>
  <si>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</si>
  <si>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</si>
  <si>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</si>
  <si>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</si>
  <si>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</si>
  <si>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</si>
  <si>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</si>
  <si>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</si>
  <si>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</si>
  <si>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</si>
  <si>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</si>
  <si>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</si>
  <si>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</si>
  <si>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</si>
  <si>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</si>
  <si>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</si>
  <si>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</si>
  <si>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</si>
  <si>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</si>
  <si>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</si>
  <si>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</si>
  <si>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</si>
  <si>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</si>
  <si>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</si>
  <si>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</si>
  <si>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</si>
  <si>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</si>
  <si>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</si>
  <si>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</si>
  <si>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</si>
  <si>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</si>
  <si>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</si>
  <si>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</si>
  <si>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</si>
  <si>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</si>
  <si>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</si>
  <si>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</si>
  <si>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</si>
  <si>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</si>
  <si>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</si>
  <si>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</si>
  <si>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</si>
  <si>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</si>
  <si>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</si>
  <si>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</si>
  <si>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</si>
  <si>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</si>
  <si>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</si>
  <si>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</si>
  <si>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</si>
  <si>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</si>
  <si>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</si>
  <si>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</si>
  <si>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</si>
  <si>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</si>
  <si>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</si>
  <si>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</si>
  <si>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</si>
  <si>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</si>
  <si>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</si>
  <si>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</si>
  <si>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</si>
  <si>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</si>
  <si>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</si>
  <si>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</si>
  <si>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</si>
  <si>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</si>
  <si>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</si>
  <si>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</si>
  <si>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</si>
  <si>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</si>
  <si>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</si>
  <si>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</si>
  <si>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</si>
  <si>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</si>
  <si>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</si>
  <si>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</si>
  <si>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</si>
  <si>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</si>
  <si>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</si>
  <si>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</si>
  <si>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</si>
  <si>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</si>
  <si>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</si>
  <si>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</si>
  <si>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</si>
  <si>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</si>
  <si>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</si>
  <si>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</si>
  <si>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</si>
  <si>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</si>
  <si>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</si>
  <si>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</si>
  <si>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</si>
  <si>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</si>
  <si>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</si>
  <si>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</si>
  <si>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</si>
  <si>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</si>
  <si>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</si>
  <si>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</si>
  <si>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</si>
  <si>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</si>
  <si>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</si>
  <si>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</si>
  <si>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</si>
  <si>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</si>
  <si>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</si>
  <si>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</si>
  <si>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</si>
  <si>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</si>
  <si>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</si>
  <si>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</si>
  <si>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</si>
  <si>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</si>
  <si>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</si>
  <si>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</si>
  <si>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</si>
  <si>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</si>
  <si>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</si>
  <si>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</si>
  <si>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</si>
  <si>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</si>
  <si>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</si>
  <si>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</si>
  <si>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</si>
  <si>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</si>
  <si>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</si>
  <si>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</si>
  <si>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</si>
  <si>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</si>
  <si>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</si>
  <si>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</si>
  <si>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</si>
  <si>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</si>
  <si>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</si>
  <si>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</si>
  <si>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</si>
  <si>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</si>
  <si>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</si>
  <si>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</si>
  <si>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</si>
  <si>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</si>
  <si>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</si>
  <si>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</si>
  <si>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</si>
  <si>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</si>
  <si>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</si>
  <si>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</si>
  <si>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</si>
  <si>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</si>
  <si>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</si>
  <si>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</si>
  <si>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</si>
  <si>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</si>
  <si>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</si>
  <si>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</si>
  <si>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</si>
  <si>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</si>
  <si>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</si>
  <si>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</si>
  <si>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</si>
  <si>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</si>
  <si>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</si>
  <si>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</si>
  <si>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</si>
  <si>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</si>
  <si>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</si>
  <si>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</si>
  <si>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</si>
  <si>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</si>
  <si>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</si>
  <si>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</si>
  <si>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</si>
  <si>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</si>
  <si>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</si>
  <si>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</si>
  <si>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</si>
  <si>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</si>
  <si>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</si>
  <si>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</si>
  <si>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</si>
  <si>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</si>
  <si>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</si>
  <si>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</si>
  <si>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</si>
  <si>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</si>
  <si>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</si>
  <si>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</si>
  <si>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</si>
  <si>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</si>
  <si>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</si>
  <si>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</si>
  <si>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</si>
  <si>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</si>
  <si>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</si>
  <si>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</si>
  <si>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</si>
  <si>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</si>
  <si>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</si>
  <si>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</si>
  <si>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</si>
  <si>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</si>
  <si>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</si>
  <si>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</si>
  <si>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</si>
  <si>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</si>
  <si>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</si>
  <si>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</si>
  <si>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</si>
  <si>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</si>
  <si>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</si>
  <si>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</si>
  <si>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</si>
  <si>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</si>
  <si>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</si>
  <si>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</si>
  <si>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</si>
  <si>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</si>
  <si>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</si>
  <si>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</si>
  <si>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</si>
  <si>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</si>
  <si>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</si>
  <si>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</si>
  <si>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</si>
  <si>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</si>
  <si>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</si>
  <si>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</si>
  <si>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</si>
  <si>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</si>
  <si>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</si>
  <si>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</si>
  <si>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</si>
  <si>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</si>
  <si>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</si>
  <si>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</si>
  <si>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</si>
  <si>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</si>
  <si>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</si>
  <si>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</si>
  <si>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</si>
  <si>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</si>
  <si>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</si>
  <si>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</si>
  <si>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</si>
  <si>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</si>
  <si>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</si>
  <si>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</si>
  <si>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</si>
  <si>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</si>
  <si>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</si>
  <si>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</si>
  <si>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</si>
  <si>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</si>
  <si>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</si>
  <si>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</si>
  <si>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</si>
  <si>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</si>
  <si>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</si>
  <si>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</si>
  <si>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</si>
  <si>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</si>
  <si>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</si>
  <si>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</si>
  <si>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</si>
  <si>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</si>
  <si>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</si>
  <si>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</si>
  <si>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</si>
  <si>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</si>
  <si>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</si>
  <si>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</si>
  <si>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</si>
  <si>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</si>
  <si>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</si>
  <si>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</si>
  <si>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</si>
  <si>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</si>
  <si>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</si>
  <si>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</si>
  <si>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</si>
  <si>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</si>
  <si>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</si>
  <si>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</si>
  <si>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</si>
  <si>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</si>
  <si>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</si>
  <si>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</si>
  <si>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</si>
  <si>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</si>
  <si>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</si>
  <si>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</si>
  <si>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</si>
  <si>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</si>
  <si>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</si>
  <si>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</si>
  <si>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</si>
  <si>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</si>
  <si>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</si>
  <si>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</si>
  <si>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</si>
  <si>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</si>
  <si>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</si>
  <si>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</si>
  <si>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</si>
  <si>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</si>
  <si>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</si>
  <si>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</si>
  <si>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</si>
  <si>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</si>
  <si>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</si>
  <si>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</si>
  <si>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</si>
  <si>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</si>
  <si>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</si>
  <si>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</si>
  <si>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</si>
  <si>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</si>
  <si>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</si>
  <si>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</si>
  <si>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</si>
  <si>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</si>
  <si>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</si>
  <si>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</si>
  <si>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</si>
  <si>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</si>
  <si>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</si>
  <si>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</si>
  <si>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</si>
  <si>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</si>
  <si>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</si>
  <si>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</si>
  <si>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</si>
  <si>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</si>
  <si>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</si>
  <si>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</si>
  <si>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</si>
  <si>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</si>
  <si>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</si>
  <si>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</si>
  <si>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</si>
  <si>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</si>
  <si>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</si>
  <si>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</si>
  <si>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</si>
  <si>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</si>
  <si>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</si>
  <si>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</si>
  <si>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</si>
  <si>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</si>
  <si>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</si>
  <si>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</si>
  <si>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</si>
  <si>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</si>
  <si>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</si>
  <si>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</si>
  <si>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</si>
  <si>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</si>
  <si>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</si>
  <si>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</si>
  <si>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</si>
  <si>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</si>
  <si>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</si>
  <si>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</si>
  <si>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</si>
  <si>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</si>
  <si>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</si>
  <si>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</si>
  <si>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</si>
  <si>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</si>
  <si>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</si>
  <si>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</si>
  <si>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</si>
  <si>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</si>
  <si>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</si>
  <si>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</si>
  <si>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</si>
  <si>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</si>
  <si>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</si>
  <si>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</si>
  <si>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</si>
  <si>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</si>
  <si>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</si>
  <si>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</si>
  <si>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</si>
  <si>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</si>
  <si>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</si>
  <si>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</si>
  <si>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</si>
  <si>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</si>
  <si>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</si>
  <si>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</si>
  <si>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</si>
  <si>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</si>
  <si>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</si>
  <si>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</si>
  <si>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</si>
  <si>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</si>
  <si>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</si>
  <si>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</si>
  <si>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</si>
  <si>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</si>
  <si>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</si>
  <si>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</si>
  <si>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</si>
  <si>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</si>
  <si>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</si>
  <si>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</si>
  <si>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</si>
  <si>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</si>
  <si>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</si>
  <si>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</si>
  <si>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</si>
  <si>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</si>
  <si>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</si>
  <si>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</si>
  <si>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</si>
  <si>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</si>
  <si>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</si>
  <si>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</si>
  <si>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</si>
  <si>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</si>
  <si>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</si>
  <si>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</si>
  <si>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</si>
  <si>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</si>
  <si>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</si>
  <si>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</si>
  <si>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</si>
  <si>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</si>
  <si>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</si>
  <si>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</si>
  <si>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</si>
  <si>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</si>
  <si>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</si>
  <si>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</si>
  <si>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</si>
  <si>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</si>
  <si>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</si>
  <si>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</si>
  <si>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</si>
  <si>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</si>
  <si>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</si>
  <si>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</si>
  <si>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</si>
  <si>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</si>
  <si>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</si>
  <si>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</si>
  <si>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</si>
  <si>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</si>
  <si>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</si>
  <si>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</si>
  <si>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</si>
  <si>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</si>
  <si>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</si>
  <si>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</si>
  <si>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</si>
  <si>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</si>
  <si>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</si>
  <si>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</si>
  <si>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</si>
  <si>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</si>
  <si>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</si>
  <si>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</si>
  <si>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</si>
  <si>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</si>
  <si>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</si>
  <si>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</si>
  <si>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</si>
  <si>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</si>
  <si>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</si>
  <si>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</si>
  <si>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</si>
  <si>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</si>
  <si>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</si>
  <si>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</si>
  <si>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</si>
  <si>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</si>
  <si>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</si>
  <si>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</si>
  <si>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</si>
  <si>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</si>
  <si>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</si>
  <si>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</si>
  <si>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</si>
  <si>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</si>
  <si>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</si>
  <si>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</si>
  <si>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</si>
  <si>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</si>
  <si>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</si>
  <si>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</si>
  <si>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</si>
  <si>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</si>
  <si>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</si>
  <si>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</si>
  <si>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</si>
  <si>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</si>
  <si>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</si>
  <si>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</si>
  <si>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</si>
  <si>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</si>
  <si>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</si>
  <si>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</si>
  <si>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</si>
  <si>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</si>
  <si>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</si>
  <si>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</si>
  <si>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</si>
  <si>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</si>
  <si>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</si>
  <si>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</si>
  <si>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</si>
  <si>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</si>
  <si>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</si>
  <si>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</si>
  <si>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</si>
  <si>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</si>
  <si>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</si>
  <si>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</si>
  <si>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</si>
  <si>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</si>
  <si>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</si>
  <si>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</si>
  <si>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</si>
  <si>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</si>
  <si>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</si>
  <si>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</si>
  <si>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</si>
  <si>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</si>
  <si>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</si>
  <si>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</si>
  <si>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</si>
  <si>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</si>
  <si>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</si>
  <si>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</si>
  <si>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</si>
  <si>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</si>
  <si>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</si>
  <si>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</si>
  <si>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</si>
  <si>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</si>
  <si>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</si>
  <si>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</si>
  <si>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</si>
  <si>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</si>
  <si>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</si>
  <si>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</si>
  <si>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</si>
  <si>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</si>
  <si>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</si>
  <si>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</si>
  <si>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</si>
  <si>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</si>
  <si>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</si>
  <si>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</si>
  <si>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</si>
  <si>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</si>
  <si>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</si>
  <si>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</si>
  <si>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</si>
  <si>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</si>
  <si>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</si>
  <si>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</si>
  <si>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</si>
  <si>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</si>
  <si>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</si>
  <si>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</si>
  <si>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</si>
  <si>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</si>
  <si>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</si>
  <si>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</si>
  <si>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</si>
  <si>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</si>
  <si>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</si>
  <si>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</si>
  <si>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</si>
  <si>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</si>
  <si>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</si>
  <si>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</si>
  <si>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</si>
  <si>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</si>
  <si>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</si>
  <si>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</si>
  <si>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</si>
  <si>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</si>
  <si>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</si>
  <si>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</si>
  <si>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</si>
  <si>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</si>
  <si>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</si>
  <si>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</si>
  <si>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</si>
  <si>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</si>
  <si>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</si>
  <si>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</si>
  <si>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</si>
  <si>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</si>
  <si>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</si>
  <si>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</si>
  <si>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</si>
  <si>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</si>
  <si>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</si>
  <si>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</si>
  <si>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</si>
  <si>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</si>
  <si>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</si>
  <si>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</si>
  <si>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</si>
  <si>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</si>
  <si>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</si>
  <si>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</si>
  <si>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</si>
  <si>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</si>
  <si>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</si>
  <si>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</si>
  <si>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</si>
  <si>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</si>
  <si>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</si>
  <si>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</si>
  <si>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</si>
  <si>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</si>
  <si>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</si>
  <si>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</si>
  <si>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</si>
  <si>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</si>
  <si>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</si>
  <si>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</si>
  <si>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</si>
  <si>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</si>
  <si>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</si>
  <si>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</si>
  <si>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</si>
  <si>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</si>
  <si>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</si>
  <si>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</si>
  <si>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</si>
  <si>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</si>
  <si>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</si>
  <si>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</si>
  <si>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</si>
  <si>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</si>
  <si>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</si>
  <si>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</si>
  <si>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</si>
  <si>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</si>
  <si>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</si>
  <si>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</si>
  <si>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</si>
  <si>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</si>
  <si>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</si>
  <si>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</si>
  <si>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</si>
  <si>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</si>
  <si>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</si>
  <si>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</si>
  <si>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</si>
  <si>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</si>
  <si>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</si>
  <si>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</si>
  <si>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</si>
  <si>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</si>
  <si>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</si>
  <si>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</si>
  <si>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</si>
  <si>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</si>
  <si>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</si>
  <si>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</si>
  <si>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</si>
  <si>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</si>
  <si>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</si>
  <si>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</si>
  <si>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</si>
  <si>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</si>
  <si>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</si>
  <si>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</si>
  <si>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</si>
  <si>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</si>
  <si>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</si>
  <si>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</si>
  <si>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</si>
  <si>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</si>
  <si>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</si>
  <si>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</si>
  <si>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</si>
  <si>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</si>
  <si>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</si>
  <si>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</si>
  <si>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</si>
  <si>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</si>
  <si>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</si>
  <si>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</si>
  <si>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</si>
  <si>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</si>
  <si>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</si>
  <si>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</si>
  <si>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</si>
  <si>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</si>
  <si>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</si>
  <si>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</si>
  <si>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</si>
  <si>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</si>
  <si>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</si>
  <si>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</si>
  <si>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</si>
  <si>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</si>
  <si>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</si>
  <si>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</si>
  <si>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</si>
  <si>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</si>
  <si>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</si>
  <si>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</si>
  <si>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</si>
  <si>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</si>
  <si>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</si>
  <si>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</si>
  <si>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</si>
  <si>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</si>
  <si>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</si>
  <si>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</si>
  <si>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</si>
  <si>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</si>
  <si>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</si>
  <si>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</si>
  <si>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</si>
  <si>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</si>
  <si>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</si>
  <si>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</si>
  <si>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</si>
  <si>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</si>
  <si>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</si>
  <si>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</si>
  <si>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</si>
  <si>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</si>
  <si>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</si>
  <si>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</si>
  <si>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</si>
  <si>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</si>
  <si>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</si>
  <si>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</si>
  <si>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</si>
  <si>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</si>
  <si>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</si>
  <si>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</si>
  <si>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</si>
  <si>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</si>
  <si>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</si>
  <si>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</si>
  <si>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</si>
  <si>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</si>
  <si>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</si>
  <si>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</si>
  <si>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</si>
  <si>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</si>
  <si>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</si>
  <si>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</si>
  <si>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</si>
  <si>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</si>
  <si>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</si>
  <si>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</si>
  <si>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</si>
  <si>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</si>
  <si>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</si>
  <si>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</si>
  <si>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</si>
  <si>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</si>
  <si>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</si>
  <si>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</si>
  <si>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</si>
  <si>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</si>
  <si>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</si>
  <si>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</si>
  <si>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</si>
  <si>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</si>
  <si>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</si>
  <si>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</si>
  <si>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</si>
  <si>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</si>
  <si>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</si>
  <si>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</si>
  <si>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</si>
  <si>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</si>
  <si>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</si>
  <si>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</si>
  <si>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</si>
  <si>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</si>
  <si>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</si>
  <si>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</si>
  <si>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</si>
  <si>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</si>
  <si>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</si>
  <si>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</si>
  <si>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</si>
  <si>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</si>
  <si>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</si>
  <si>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</si>
  <si>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</si>
  <si>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</si>
  <si>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</si>
  <si>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</si>
  <si>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</si>
  <si>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</si>
  <si>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</si>
  <si>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</si>
  <si>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</si>
  <si>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</si>
  <si>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</si>
  <si>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</si>
  <si>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</si>
  <si>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</si>
  <si>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</si>
  <si>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</si>
  <si>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</si>
  <si>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</si>
  <si>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</si>
  <si>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</si>
  <si>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</si>
  <si>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</si>
  <si>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</si>
  <si>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</si>
  <si>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</si>
  <si>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</si>
  <si>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</si>
  <si>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</si>
  <si>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</si>
  <si>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</si>
  <si>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</si>
  <si>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</si>
  <si>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</si>
  <si>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</si>
  <si>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</si>
  <si>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</si>
  <si>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</si>
  <si>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</si>
  <si>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</si>
  <si>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</si>
  <si>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</si>
  <si>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</si>
  <si>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</si>
  <si>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</si>
  <si>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</si>
  <si>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</si>
  <si>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</si>
  <si>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</si>
  <si>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</si>
  <si>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</si>
  <si>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</si>
  <si>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</si>
  <si>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</si>
  <si>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</si>
  <si>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</si>
  <si>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</si>
  <si>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</si>
  <si>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</si>
  <si>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</si>
  <si>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</si>
  <si>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</si>
  <si>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</si>
  <si>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</si>
  <si>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</si>
  <si>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</si>
  <si>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</si>
  <si>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</si>
  <si>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</si>
  <si>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</si>
  <si>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</si>
  <si>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</si>
  <si>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</si>
  <si>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</si>
  <si>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</si>
  <si>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</si>
  <si>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</si>
  <si>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</si>
  <si>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</si>
  <si>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</si>
  <si>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</si>
  <si>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</si>
  <si>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</si>
  <si>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</si>
  <si>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</si>
  <si>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</si>
  <si>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</si>
  <si>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</si>
  <si>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</si>
  <si>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</si>
  <si>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</si>
  <si>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</si>
  <si>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</si>
  <si>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</si>
  <si>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</si>
  <si>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</si>
  <si>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</si>
  <si>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</si>
  <si>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</si>
  <si>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</si>
  <si>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</si>
  <si>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</si>
  <si>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</si>
  <si>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</si>
  <si>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</si>
  <si>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</si>
  <si>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</si>
  <si>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</si>
  <si>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</si>
  <si>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</si>
  <si>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</si>
  <si>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</si>
  <si>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</si>
  <si>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</si>
  <si>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</si>
  <si>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</si>
  <si>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</si>
  <si>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</si>
  <si>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</si>
  <si>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</si>
  <si>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</si>
  <si>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</si>
  <si>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</si>
  <si>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</si>
  <si>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</si>
  <si>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</si>
  <si>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</si>
  <si>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</si>
  <si>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</si>
  <si>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</si>
  <si>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</si>
  <si>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</si>
  <si>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</si>
  <si>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</si>
  <si>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</si>
  <si>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</si>
  <si>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</si>
  <si>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</si>
  <si>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</si>
  <si>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</si>
  <si>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</si>
  <si>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</si>
  <si>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</si>
  <si>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</si>
  <si>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</si>
  <si>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</si>
  <si>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</si>
  <si>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</si>
  <si>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</si>
  <si>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</si>
  <si>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</si>
  <si>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</si>
  <si>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</si>
  <si>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</si>
  <si>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</si>
  <si>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</si>
  <si>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</si>
  <si>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</si>
  <si>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</si>
  <si>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</si>
  <si>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</si>
  <si>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</si>
  <si>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</si>
  <si>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</si>
  <si>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</si>
  <si>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</si>
  <si>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</si>
  <si>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</si>
  <si>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</si>
  <si>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</si>
  <si>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</si>
  <si>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</si>
  <si>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</si>
  <si>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</si>
  <si>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</si>
  <si>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</si>
  <si>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</si>
  <si>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</si>
  <si>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</si>
  <si>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</si>
  <si>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</si>
  <si>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</si>
  <si>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</si>
  <si>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</si>
  <si>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</si>
  <si>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</si>
  <si>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</si>
  <si>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</si>
  <si>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</si>
  <si>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</si>
  <si>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</si>
  <si>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</si>
  <si>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</si>
  <si>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</si>
  <si>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</si>
  <si>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</si>
  <si>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</si>
  <si>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</si>
  <si>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</si>
  <si>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</si>
  <si>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</si>
  <si>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</si>
  <si>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</si>
  <si>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</si>
  <si>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</si>
  <si>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</si>
  <si>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</si>
  <si>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</si>
  <si>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</si>
  <si>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</si>
  <si>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</si>
  <si>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</si>
  <si>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</si>
  <si>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</si>
  <si>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</si>
  <si>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</si>
  <si>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</si>
  <si>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</si>
  <si>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</si>
  <si>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</si>
  <si>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</si>
  <si>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</si>
  <si>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</si>
  <si>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</si>
  <si>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</si>
  <si>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</si>
  <si>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</si>
  <si>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</si>
  <si>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</si>
  <si>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</si>
  <si>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</si>
  <si>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</si>
  <si>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</si>
  <si>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</si>
  <si>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</si>
  <si>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</si>
  <si>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</si>
  <si>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</si>
  <si>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</si>
  <si>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</si>
  <si>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</si>
  <si>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</si>
  <si>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</si>
  <si>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</si>
  <si>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</si>
  <si>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</si>
  <si>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</si>
  <si>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</si>
  <si>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</si>
  <si>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</si>
  <si>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</si>
  <si>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</si>
  <si>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</si>
  <si>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</si>
  <si>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</si>
  <si>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</si>
  <si>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</si>
  <si>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</si>
  <si>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</si>
  <si>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</si>
  <si>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</si>
  <si>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</si>
  <si>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</si>
  <si>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</si>
  <si>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</si>
  <si>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</si>
  <si>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</si>
  <si>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</si>
  <si>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</si>
  <si>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</si>
  <si>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</si>
  <si>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</si>
  <si>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</si>
  <si>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</si>
  <si>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</si>
  <si>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</si>
  <si>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</si>
  <si>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</si>
  <si>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</si>
  <si>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</si>
  <si>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</si>
  <si>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</si>
  <si>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</si>
  <si>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</si>
  <si>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</si>
  <si>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</si>
  <si>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</si>
  <si>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</si>
  <si>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</si>
  <si>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</si>
  <si>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</si>
  <si>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</si>
  <si>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</si>
  <si>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</si>
  <si>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</si>
  <si>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</si>
  <si>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</si>
  <si>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</si>
  <si>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</si>
  <si>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</si>
  <si>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</si>
  <si>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</si>
  <si>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</si>
  <si>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</si>
  <si>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</si>
  <si>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</si>
  <si>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</si>
  <si>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</si>
  <si>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</si>
  <si>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</si>
  <si>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</si>
  <si>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</si>
  <si>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</si>
  <si>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</si>
  <si>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</si>
  <si>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</si>
  <si>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</si>
  <si>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</si>
  <si>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</si>
  <si>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</si>
  <si>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</si>
  <si>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</si>
  <si>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</si>
  <si>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</si>
  <si>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</si>
  <si>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</si>
  <si>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</si>
  <si>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</si>
  <si>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</si>
  <si>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</si>
  <si>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</si>
  <si>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</si>
  <si>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</si>
  <si>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</si>
  <si>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</si>
  <si>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</si>
  <si>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</si>
  <si>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</si>
  <si>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</si>
  <si>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</si>
  <si>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</si>
  <si>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</si>
  <si>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</si>
  <si>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</si>
  <si>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</si>
  <si>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</si>
  <si>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</si>
  <si>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</si>
  <si>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</si>
  <si>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</si>
  <si>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</si>
  <si>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</si>
  <si>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</si>
  <si>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</si>
  <si>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</si>
  <si>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</si>
  <si>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</si>
  <si>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</si>
  <si>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</si>
  <si>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</si>
  <si>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</si>
  <si>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</si>
  <si>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</si>
  <si>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</si>
  <si>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</si>
  <si>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</si>
  <si>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</si>
  <si>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</si>
  <si>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</si>
  <si>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</si>
  <si>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</si>
  <si>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</si>
  <si>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</si>
  <si>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</si>
  <si>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</si>
  <si>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</si>
  <si>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</si>
  <si>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</si>
  <si>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</si>
  <si>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</si>
  <si>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</si>
  <si>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</si>
  <si>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</si>
  <si>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</si>
  <si>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</si>
  <si>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</si>
  <si>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</si>
  <si>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</si>
  <si>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</si>
  <si>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</si>
  <si>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</si>
  <si>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</si>
  <si>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</si>
  <si>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</si>
  <si>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</si>
  <si>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</si>
  <si>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</si>
  <si>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</si>
  <si>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</si>
  <si>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</si>
  <si>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</si>
  <si>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</si>
  <si>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</si>
  <si>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</si>
  <si>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</si>
  <si>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</si>
  <si>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</si>
  <si>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</si>
  <si>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</si>
  <si>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</si>
  <si>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</si>
  <si>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</si>
  <si>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</si>
  <si>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</si>
  <si>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</si>
  <si>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</si>
  <si>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</si>
  <si>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</si>
  <si>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</si>
  <si>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</si>
  <si>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</si>
  <si>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</si>
  <si>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</si>
  <si>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</si>
  <si>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</si>
  <si>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</si>
  <si>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</si>
  <si>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</si>
  <si>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</si>
  <si>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</si>
  <si>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</si>
  <si>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</si>
  <si>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</si>
  <si>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</si>
  <si>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</si>
  <si>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</si>
  <si>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</si>
  <si>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</si>
  <si>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</si>
  <si>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</si>
  <si>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</si>
  <si>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</si>
  <si>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</si>
  <si>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</si>
  <si>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</si>
  <si>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</si>
  <si>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</si>
  <si>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</si>
  <si>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</si>
  <si>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</si>
  <si>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</si>
  <si>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</si>
  <si>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</si>
  <si>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</si>
  <si>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</si>
  <si>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</si>
  <si>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</si>
  <si>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</si>
  <si>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</si>
  <si>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</si>
  <si>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</si>
  <si>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</si>
  <si>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</si>
  <si>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</si>
  <si>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</si>
  <si>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</si>
  <si>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</si>
  <si>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</si>
  <si>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</si>
  <si>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</si>
  <si>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</si>
  <si>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</si>
  <si>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</si>
  <si>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</si>
  <si>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</si>
  <si>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</si>
  <si>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</si>
  <si>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</si>
  <si>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</si>
  <si>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</si>
  <si>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</si>
  <si>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</si>
  <si>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</si>
  <si>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</si>
  <si>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</si>
  <si>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</si>
  <si>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</si>
  <si>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</si>
  <si>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</si>
  <si>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</si>
  <si>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</si>
  <si>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</si>
  <si>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</si>
  <si>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</si>
  <si>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</si>
  <si>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</si>
  <si>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</si>
  <si>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</si>
  <si>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</si>
  <si>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</si>
  <si>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</si>
  <si>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</si>
  <si>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</si>
  <si>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</si>
  <si>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</si>
  <si>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</si>
  <si>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</si>
  <si>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</si>
  <si>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</si>
  <si>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</si>
  <si>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</si>
  <si>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</si>
  <si>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</si>
  <si>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</si>
  <si>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</si>
  <si>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</si>
  <si>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</si>
  <si>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</si>
  <si>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</si>
  <si>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</si>
  <si>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</si>
  <si>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</si>
  <si>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</si>
  <si>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</si>
  <si>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</si>
  <si>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</si>
  <si>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</si>
  <si>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</si>
  <si>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</si>
  <si>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</si>
  <si>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</si>
  <si>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</si>
  <si>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</si>
  <si>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</si>
  <si>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</si>
  <si>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</si>
  <si>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</si>
  <si>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</si>
  <si>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</si>
  <si>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</si>
  <si>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</si>
  <si>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</si>
  <si>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</si>
  <si>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</si>
  <si>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</si>
  <si>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</si>
  <si>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</si>
  <si>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</si>
  <si>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</si>
  <si>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</si>
  <si>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</si>
  <si>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</si>
  <si>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</si>
  <si>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</si>
  <si>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</si>
  <si>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</si>
  <si>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</si>
  <si>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</si>
  <si>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</si>
  <si>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</si>
  <si>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</si>
  <si>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</si>
  <si>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</si>
  <si>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</si>
  <si>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</si>
  <si>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</si>
  <si>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</si>
  <si>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</si>
  <si>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</si>
  <si>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</si>
  <si>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</si>
  <si>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</si>
  <si>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</si>
  <si>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</si>
  <si>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</si>
  <si>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</si>
  <si>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</si>
  <si>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</si>
  <si>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</si>
  <si>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</si>
  <si>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</si>
  <si>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</si>
  <si>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</si>
  <si>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</si>
  <si>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</si>
  <si>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</si>
  <si>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</si>
  <si>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</si>
  <si>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</si>
  <si>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</si>
  <si>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</si>
  <si>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</si>
  <si>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</si>
  <si>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</si>
  <si>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</si>
  <si>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</si>
  <si>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</si>
  <si>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</si>
  <si>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</si>
  <si>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</si>
  <si>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</si>
  <si>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</si>
  <si>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</si>
  <si>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</si>
  <si>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</si>
  <si>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</si>
  <si>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</si>
  <si>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</si>
  <si>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</si>
  <si>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</si>
  <si>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</si>
  <si>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</si>
  <si>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</si>
  <si>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</si>
  <si>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</si>
  <si>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</si>
  <si>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</si>
  <si>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</si>
  <si>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</si>
  <si>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</si>
  <si>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</si>
  <si>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</si>
  <si>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</si>
  <si>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</si>
  <si>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</si>
  <si>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</si>
  <si>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</si>
  <si>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</si>
  <si>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</si>
  <si>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</si>
  <si>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</si>
  <si>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</si>
  <si>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</si>
  <si>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</si>
  <si>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</si>
  <si>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</si>
  <si>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</si>
  <si>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</si>
  <si>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</si>
  <si>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</si>
  <si>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</si>
  <si>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</si>
  <si>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</si>
  <si>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</si>
  <si>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</si>
  <si>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</si>
  <si>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</si>
  <si>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</si>
  <si>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</si>
  <si>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</si>
  <si>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</si>
  <si>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</si>
  <si>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</si>
  <si>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</si>
  <si>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</si>
  <si>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</si>
  <si>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</si>
  <si>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</si>
  <si>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</si>
  <si>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</si>
  <si>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</si>
  <si>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</si>
  <si>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</si>
  <si>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</si>
  <si>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</si>
  <si>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</si>
  <si>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</si>
  <si>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</si>
  <si>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</si>
  <si>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</si>
  <si>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</si>
  <si>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</si>
  <si>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</si>
  <si>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</si>
  <si>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</si>
  <si>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</si>
  <si>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</si>
  <si>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</si>
  <si>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</si>
  <si>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</si>
  <si>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</si>
  <si>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</si>
  <si>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</si>
  <si>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</si>
  <si>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</si>
  <si>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</si>
  <si>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</si>
  <si>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</si>
  <si>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</si>
  <si>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</si>
  <si>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</si>
  <si>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</si>
  <si>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</si>
  <si>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</si>
  <si>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</si>
  <si>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</si>
  <si>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</si>
  <si>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</si>
  <si>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</si>
  <si>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</si>
  <si>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</si>
  <si>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</si>
  <si>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</si>
  <si>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</si>
  <si>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</si>
  <si>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</si>
  <si>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</si>
  <si>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</si>
  <si>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</si>
  <si>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</si>
  <si>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</si>
  <si>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</si>
  <si>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</si>
  <si>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</si>
  <si>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</si>
  <si>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</si>
  <si>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</si>
  <si>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</si>
  <si>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</si>
  <si>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</si>
  <si>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</si>
  <si>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</si>
  <si>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</si>
  <si>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</si>
  <si>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</si>
  <si>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</si>
  <si>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</si>
  <si>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</si>
  <si>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</si>
  <si>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</si>
  <si>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</si>
  <si>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</si>
  <si>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</si>
  <si>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</si>
  <si>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</si>
  <si>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</si>
  <si>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</si>
  <si>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</si>
  <si>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</si>
  <si>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</si>
  <si>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</si>
  <si>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</si>
  <si>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</si>
  <si>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</si>
  <si>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</si>
  <si>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</si>
  <si>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</si>
  <si>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</si>
  <si>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</si>
  <si>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</si>
  <si>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</si>
  <si>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</si>
  <si>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</si>
  <si>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</si>
  <si>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</si>
  <si>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</si>
  <si>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</si>
  <si>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</si>
  <si>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</si>
  <si>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</si>
  <si>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</si>
  <si>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</si>
  <si>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</si>
  <si>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</si>
  <si>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</si>
  <si>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</si>
  <si>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</si>
  <si>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</si>
  <si>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</si>
  <si>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</si>
  <si>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</si>
  <si>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</si>
  <si>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</si>
  <si>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</si>
  <si>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</si>
  <si>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</si>
  <si>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</si>
  <si>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</si>
  <si>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</si>
  <si>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</si>
  <si>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</si>
  <si>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</si>
  <si>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</si>
  <si>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</si>
  <si>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</si>
  <si>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</si>
  <si>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</si>
  <si>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</si>
  <si>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</si>
  <si>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</si>
  <si>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</si>
  <si>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</si>
  <si>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</si>
  <si>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</si>
  <si>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</si>
  <si>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</si>
  <si>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</si>
  <si>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</si>
  <si>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</si>
  <si>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</si>
  <si>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</si>
  <si>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</si>
  <si>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</si>
  <si>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</si>
  <si>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</si>
  <si>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</si>
  <si>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</si>
  <si>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</si>
  <si>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</si>
  <si>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</si>
  <si>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</si>
  <si>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</si>
  <si>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</si>
  <si>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</si>
  <si>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</si>
  <si>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</si>
  <si>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</si>
  <si>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</si>
  <si>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</si>
  <si>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</si>
  <si>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</si>
  <si>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</si>
  <si>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</si>
  <si>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</si>
  <si>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</si>
  <si>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</si>
  <si>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</si>
  <si>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</si>
  <si>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</si>
  <si>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</si>
  <si>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</si>
  <si>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</si>
  <si>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</si>
  <si>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</si>
  <si>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</si>
  <si>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</si>
  <si>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</si>
  <si>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</si>
  <si>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</si>
  <si>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</si>
  <si>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</si>
  <si>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</si>
  <si>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</si>
  <si>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</si>
  <si>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</si>
  <si>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</si>
  <si>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</si>
  <si>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</si>
  <si>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</si>
  <si>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</si>
  <si>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</si>
  <si>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</si>
  <si>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</si>
  <si>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</si>
  <si>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</si>
  <si>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</si>
  <si>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</si>
  <si>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</si>
  <si>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</si>
  <si>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</si>
  <si>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</si>
  <si>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</si>
  <si>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</si>
  <si>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</si>
  <si>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</si>
  <si>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</si>
  <si>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</si>
  <si>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</si>
  <si>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</si>
  <si>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</si>
  <si>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</si>
  <si>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</si>
  <si>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</si>
  <si>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</si>
  <si>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</si>
  <si>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</si>
  <si>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</si>
  <si>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</si>
  <si>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</si>
  <si>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</si>
  <si>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</si>
  <si>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</si>
  <si>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</si>
  <si>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</si>
  <si>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</si>
  <si>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</si>
  <si>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</si>
  <si>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</si>
  <si>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</si>
  <si>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</si>
  <si>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</si>
  <si>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</si>
  <si>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</si>
  <si>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</si>
  <si>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</si>
  <si>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</si>
  <si>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</si>
  <si>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</si>
  <si>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</si>
  <si>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</si>
  <si>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</si>
  <si>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</si>
  <si>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</si>
  <si>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</si>
  <si>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</si>
  <si>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</si>
  <si>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</si>
  <si>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</si>
  <si>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</si>
  <si>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</si>
  <si>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</si>
  <si>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</si>
  <si>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</si>
  <si>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</si>
  <si>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</si>
  <si>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</si>
  <si>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</si>
  <si>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</si>
  <si>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</si>
  <si>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</si>
  <si>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</si>
  <si>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</si>
  <si>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</si>
  <si>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</si>
  <si>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</si>
  <si>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</si>
  <si>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</si>
  <si>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</si>
  <si>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</si>
  <si>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</si>
  <si>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</si>
  <si>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</si>
  <si>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</si>
  <si>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</si>
  <si>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</si>
  <si>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</si>
  <si>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</si>
  <si>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</si>
  <si>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</si>
  <si>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</si>
  <si>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</si>
  <si>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</si>
  <si>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</si>
  <si>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</si>
  <si>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</si>
  <si>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</si>
  <si>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</si>
  <si>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</si>
  <si>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</si>
  <si>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</si>
  <si>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</si>
  <si>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</si>
  <si>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</si>
  <si>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</si>
  <si>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</si>
  <si>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</si>
  <si>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</si>
  <si>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</si>
  <si>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</si>
  <si>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</si>
  <si>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</si>
  <si>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</si>
  <si>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</si>
  <si>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</si>
  <si>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</si>
  <si>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</si>
  <si>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</si>
  <si>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</si>
  <si>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</si>
  <si>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</si>
  <si>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</si>
  <si>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</si>
  <si>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</si>
  <si>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</si>
  <si>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</si>
  <si>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</si>
  <si>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</si>
  <si>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</si>
  <si>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</si>
  <si>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</si>
  <si>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</si>
  <si>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</si>
  <si>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</si>
  <si>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</si>
  <si>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</si>
  <si>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</si>
  <si>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</si>
  <si>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</si>
  <si>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</si>
  <si>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</si>
  <si>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</si>
  <si>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</si>
  <si>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</si>
  <si>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</si>
  <si>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</si>
  <si>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</si>
  <si>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</si>
  <si>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</si>
  <si>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</si>
  <si>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</si>
  <si>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</si>
  <si>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</si>
  <si>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</si>
  <si>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</si>
  <si>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</si>
  <si>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</si>
  <si>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</si>
  <si>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</si>
  <si>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</si>
  <si>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</si>
  <si>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</si>
  <si>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</si>
  <si>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</si>
  <si>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</si>
  <si>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</si>
  <si>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</si>
  <si>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</si>
  <si>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</si>
  <si>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</si>
  <si>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</si>
  <si>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</si>
  <si>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</si>
  <si>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</si>
  <si>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</si>
  <si>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</si>
  <si>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</si>
  <si>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</si>
  <si>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</si>
  <si>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</si>
  <si>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</si>
  <si>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</si>
  <si>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</si>
  <si>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</si>
  <si>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</si>
  <si>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</si>
  <si>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</si>
  <si>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</si>
  <si>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</si>
  <si>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</si>
  <si>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</si>
  <si>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</si>
  <si>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</si>
  <si>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</si>
  <si>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</si>
  <si>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</si>
  <si>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</si>
  <si>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</si>
  <si>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</si>
  <si>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</si>
  <si>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</si>
  <si>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</si>
  <si>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</si>
  <si>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</si>
  <si>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</si>
  <si>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</si>
  <si>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</si>
  <si>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</si>
  <si>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</si>
  <si>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</si>
  <si>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</si>
  <si>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</si>
  <si>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</si>
  <si>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</si>
  <si>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</si>
  <si>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</si>
  <si>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</si>
  <si>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</si>
  <si>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</si>
  <si>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</si>
  <si>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</si>
  <si>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</si>
  <si>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</si>
  <si>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</si>
  <si>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</si>
  <si>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</si>
  <si>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</si>
  <si>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</si>
  <si>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</si>
  <si>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</si>
  <si>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</si>
  <si>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</si>
  <si>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</si>
  <si>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</si>
  <si>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</si>
  <si>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</si>
  <si>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</si>
  <si>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</si>
  <si>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</si>
  <si>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</si>
  <si>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</si>
  <si>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</si>
  <si>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</si>
  <si>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</si>
  <si>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</si>
  <si>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</si>
  <si>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</si>
  <si>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</si>
  <si>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</si>
  <si>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</si>
  <si>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</si>
  <si>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</si>
  <si>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</si>
  <si>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</si>
  <si>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</si>
  <si>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</si>
  <si>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</si>
  <si>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</si>
  <si>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</si>
  <si>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</si>
  <si>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</si>
  <si>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</si>
  <si>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</si>
  <si>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</si>
  <si>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</si>
  <si>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</si>
  <si>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</si>
  <si>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</si>
  <si>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</si>
  <si>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</si>
  <si>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</si>
  <si>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</si>
  <si>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</si>
  <si>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</si>
  <si>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</si>
  <si>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</si>
  <si>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</si>
  <si>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</si>
  <si>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</si>
  <si>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</si>
  <si>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</si>
  <si>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</si>
  <si>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</si>
  <si>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</si>
  <si>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</si>
  <si>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</si>
  <si>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</si>
  <si>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</si>
  <si>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</si>
  <si>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</si>
  <si>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</si>
  <si>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</si>
  <si>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</si>
  <si>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</si>
  <si>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</si>
  <si>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</si>
  <si>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</si>
  <si>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</si>
  <si>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</si>
  <si>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</si>
  <si>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</si>
  <si>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</si>
  <si>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</si>
  <si>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</si>
  <si>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</si>
  <si>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</si>
  <si>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</si>
  <si>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</si>
  <si>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</si>
  <si>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</si>
  <si>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</si>
  <si>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</si>
  <si>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</si>
  <si>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</si>
  <si>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</si>
  <si>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</si>
  <si>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</si>
  <si>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</si>
  <si>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</si>
  <si>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</si>
  <si>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</si>
  <si>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</si>
  <si>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</si>
  <si>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</si>
  <si>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</si>
  <si>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</si>
  <si>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</si>
  <si>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</si>
  <si>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</si>
  <si>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</si>
  <si>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</si>
  <si>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</si>
  <si>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</si>
  <si>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</si>
  <si>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</si>
  <si>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</si>
  <si>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</si>
  <si>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</si>
  <si>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</si>
  <si>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</si>
  <si>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</si>
  <si>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</si>
  <si>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</si>
  <si>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</si>
  <si>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</si>
  <si>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</si>
  <si>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</si>
  <si>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</si>
  <si>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</si>
  <si>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</si>
  <si>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</si>
  <si>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</si>
  <si>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</si>
  <si>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</si>
  <si>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</si>
  <si>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</si>
  <si>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</si>
  <si>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</si>
  <si>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</si>
  <si>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</si>
  <si>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</si>
  <si>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</si>
  <si>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</si>
  <si>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</si>
  <si>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</si>
  <si>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</si>
  <si>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</si>
  <si>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</si>
  <si>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</si>
  <si>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</si>
  <si>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</si>
  <si>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</si>
  <si>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</si>
  <si>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</si>
  <si>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</si>
  <si>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</si>
  <si>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</si>
  <si>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</si>
  <si>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</si>
  <si>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</si>
  <si>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</si>
  <si>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</si>
  <si>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</si>
  <si>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</si>
  <si>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</si>
  <si>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</si>
  <si>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</si>
  <si>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</si>
  <si>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</si>
  <si>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</si>
  <si>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</si>
  <si>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</si>
  <si>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</si>
  <si>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</si>
  <si>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</si>
  <si>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</si>
  <si>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</si>
  <si>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</si>
  <si>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</si>
  <si>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</si>
  <si>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</si>
  <si>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</si>
  <si>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</si>
  <si>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</si>
  <si>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</si>
  <si>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</si>
  <si>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</si>
  <si>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</si>
  <si>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</si>
  <si>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</si>
  <si>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</si>
  <si>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</si>
  <si>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</si>
  <si>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</si>
  <si>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</si>
  <si>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</si>
  <si>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</si>
  <si>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</si>
  <si>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</si>
  <si>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</si>
  <si>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</si>
  <si>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</si>
  <si>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</si>
  <si>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</si>
  <si>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</si>
  <si>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</si>
  <si>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</si>
  <si>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</si>
  <si>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</si>
  <si>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</si>
  <si>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</si>
  <si>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</si>
  <si>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</si>
  <si>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</si>
  <si>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</si>
  <si>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</si>
  <si>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</si>
  <si>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</si>
  <si>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</si>
  <si>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</si>
  <si>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</si>
  <si>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</si>
  <si>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</si>
  <si>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</si>
  <si>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</si>
  <si>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</si>
  <si>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</si>
  <si>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</si>
  <si>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</si>
  <si>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</si>
  <si>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</si>
  <si>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</si>
  <si>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</si>
  <si>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</si>
  <si>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</si>
  <si>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</si>
  <si>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</si>
  <si>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</si>
  <si>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</si>
  <si>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</si>
  <si>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</si>
  <si>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</si>
  <si>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</si>
  <si>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</si>
  <si>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</si>
  <si>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</si>
  <si>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</si>
  <si>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</si>
  <si>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</si>
  <si>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</si>
  <si>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</si>
  <si>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</si>
  <si>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</si>
  <si>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</si>
  <si>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</si>
  <si>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</si>
  <si>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</si>
  <si>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</si>
  <si>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</si>
  <si>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</si>
  <si>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</si>
  <si>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</si>
  <si>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</si>
  <si>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</si>
  <si>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</si>
  <si>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</si>
  <si>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</si>
  <si>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</si>
  <si>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</si>
  <si>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</si>
  <si>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</si>
  <si>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</si>
  <si>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</si>
  <si>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</si>
  <si>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</si>
  <si>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</si>
  <si>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</si>
  <si>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</si>
  <si>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</si>
  <si>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</si>
  <si>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</si>
  <si>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</si>
  <si>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</si>
  <si>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</si>
  <si>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</si>
  <si>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</si>
  <si>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</si>
  <si>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</si>
  <si>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</si>
  <si>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</si>
  <si>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</si>
  <si>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</si>
  <si>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</si>
  <si>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</si>
  <si>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</si>
  <si>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</si>
  <si>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</si>
  <si>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</si>
  <si>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</si>
  <si>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</si>
  <si>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</si>
  <si>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</si>
  <si>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</si>
  <si>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</si>
  <si>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</si>
  <si>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</si>
  <si>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</si>
  <si>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</si>
  <si>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</si>
  <si>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</si>
  <si>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</si>
  <si>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</si>
  <si>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</si>
  <si>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</si>
  <si>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</si>
  <si>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</si>
  <si>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</si>
  <si>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</si>
  <si>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</si>
  <si>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</si>
  <si>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</si>
  <si>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</si>
  <si>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</si>
  <si>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</si>
  <si>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</si>
  <si>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</si>
  <si>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</si>
  <si>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</si>
  <si>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</si>
  <si>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</si>
  <si>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</si>
  <si>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</si>
  <si>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</si>
  <si>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</si>
  <si>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</si>
  <si>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</si>
  <si>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</si>
  <si>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</si>
  <si>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</si>
  <si>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</si>
  <si>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</si>
  <si>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</si>
  <si>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</si>
  <si>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</si>
  <si>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</si>
  <si>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</si>
  <si>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</si>
  <si>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</si>
  <si>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</si>
  <si>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</si>
  <si>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</si>
  <si>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</si>
  <si>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</si>
  <si>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</si>
  <si>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</si>
  <si>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</si>
  <si>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</si>
  <si>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</si>
  <si>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</si>
  <si>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</si>
  <si>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</si>
  <si>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</si>
  <si>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</si>
  <si>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</si>
  <si>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</si>
  <si>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</si>
  <si>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</si>
  <si>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</si>
  <si>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</si>
  <si>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</si>
  <si>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</si>
  <si>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</si>
  <si>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</si>
  <si>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</si>
  <si>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</si>
  <si>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</si>
  <si>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</si>
  <si>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</si>
  <si>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</si>
  <si>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</si>
  <si>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</si>
  <si>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</si>
  <si>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</si>
  <si>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</si>
  <si>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</si>
  <si>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</si>
  <si>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</si>
  <si>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</si>
  <si>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</si>
  <si>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</si>
  <si>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</si>
  <si>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</si>
  <si>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</si>
  <si>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</si>
  <si>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</si>
  <si>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</si>
  <si>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</si>
  <si>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</si>
  <si>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</si>
  <si>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</si>
  <si>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</si>
  <si>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</si>
  <si>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</si>
  <si>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</si>
  <si>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</si>
  <si>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</si>
  <si>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</si>
  <si>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</si>
  <si>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</si>
  <si>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</si>
  <si>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</si>
  <si>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</si>
  <si>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</si>
  <si>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</si>
  <si>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</si>
  <si>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</si>
  <si>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</si>
  <si>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</si>
  <si>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</si>
  <si>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</si>
  <si>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</si>
  <si>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</si>
  <si>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</si>
  <si>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</si>
  <si>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</si>
  <si>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</si>
  <si>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</si>
  <si>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</si>
  <si>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</si>
  <si>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</si>
  <si>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</si>
  <si>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</si>
  <si>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</si>
  <si>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</si>
  <si>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</si>
  <si>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</si>
  <si>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</si>
  <si>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</si>
  <si>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</si>
  <si>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</si>
  <si>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</si>
  <si>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</si>
  <si>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</si>
  <si>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</si>
  <si>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</si>
  <si>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</si>
  <si>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</si>
  <si>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</si>
  <si>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</si>
  <si>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</si>
  <si>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</si>
  <si>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</si>
  <si>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</si>
  <si>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</si>
  <si>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</si>
  <si>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</si>
  <si>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</si>
  <si>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</si>
  <si>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</si>
  <si>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</si>
  <si>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</si>
  <si>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</si>
  <si>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</si>
  <si>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</si>
  <si>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</si>
  <si>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</si>
  <si>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</si>
  <si>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</si>
  <si>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</si>
  <si>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</si>
  <si>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</si>
  <si>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</si>
  <si>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</si>
  <si>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</si>
  <si>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</si>
  <si>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</si>
  <si>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</si>
  <si>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</si>
  <si>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</si>
  <si>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</si>
  <si>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</si>
  <si>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</si>
  <si>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</si>
  <si>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</si>
  <si>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</si>
  <si>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</si>
  <si>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</si>
  <si>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</si>
  <si>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</si>
  <si>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</si>
  <si>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</si>
  <si>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</si>
  <si>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</si>
  <si>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</si>
  <si>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</si>
  <si>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</si>
  <si>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</si>
  <si>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</si>
  <si>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</si>
  <si>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</si>
  <si>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</si>
  <si>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</si>
  <si>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</si>
  <si>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</si>
  <si>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</si>
  <si>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</si>
  <si>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</si>
  <si>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</si>
  <si>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</si>
  <si>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</si>
  <si>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</si>
  <si>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</si>
  <si>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</si>
  <si>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</si>
  <si>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</si>
  <si>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</si>
  <si>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</si>
  <si>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</si>
  <si>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</si>
  <si>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</si>
  <si>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</si>
  <si>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</si>
  <si>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</si>
  <si>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</si>
  <si>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</si>
  <si>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</si>
  <si>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</si>
  <si>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</si>
  <si>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</si>
  <si>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</si>
  <si>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</si>
  <si>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</si>
  <si>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</si>
  <si>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</si>
  <si>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</si>
  <si>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</si>
  <si>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</si>
  <si>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</si>
  <si>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</si>
  <si>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</si>
  <si>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</si>
  <si>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</si>
  <si>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</si>
  <si>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</si>
  <si>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</si>
  <si>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</si>
  <si>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</si>
  <si>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</si>
  <si>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</si>
  <si>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</si>
  <si>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</si>
  <si>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</si>
  <si>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</si>
  <si>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</si>
  <si>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</si>
  <si>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</si>
  <si>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</si>
  <si>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</si>
  <si>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</si>
  <si>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</si>
  <si>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</si>
  <si>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</si>
  <si>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</si>
  <si>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</si>
  <si>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</si>
  <si>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</si>
  <si>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</si>
  <si>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</si>
  <si>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</si>
  <si>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</si>
  <si>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</si>
  <si>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</si>
  <si>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</si>
  <si>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</si>
  <si>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</si>
  <si>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</si>
  <si>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</si>
  <si>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</si>
  <si>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</si>
  <si>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</si>
  <si>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</si>
  <si>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</si>
  <si>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</si>
  <si>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</si>
  <si>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</si>
  <si>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</si>
  <si>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</si>
  <si>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</si>
  <si>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</si>
  <si>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</si>
  <si>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</si>
  <si>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</si>
  <si>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</si>
  <si>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</si>
  <si>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</si>
  <si>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</si>
  <si>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</si>
  <si>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</si>
  <si>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</si>
  <si>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</si>
  <si>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</si>
  <si>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</si>
  <si>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</si>
  <si>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</si>
  <si>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</si>
  <si>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</si>
  <si>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</si>
  <si>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</si>
  <si>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</si>
  <si>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</si>
  <si>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</si>
  <si>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</si>
  <si>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</si>
  <si>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</si>
  <si>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</si>
  <si>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</si>
  <si>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</si>
  <si>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</si>
  <si>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</si>
  <si>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</si>
  <si>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</si>
  <si>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</si>
  <si>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</si>
  <si>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</si>
  <si>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</si>
  <si>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</si>
  <si>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</si>
  <si>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</si>
  <si>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</si>
  <si>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</si>
  <si>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</si>
  <si>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</si>
  <si>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</si>
  <si>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</si>
  <si>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</si>
  <si>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</si>
  <si>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</si>
  <si>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</si>
  <si>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</si>
  <si>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</si>
  <si>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</si>
  <si>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</si>
  <si>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</si>
  <si>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</si>
  <si>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</si>
  <si>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</si>
  <si>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</si>
  <si>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</si>
  <si>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</si>
  <si>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</si>
  <si>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</si>
  <si>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</si>
  <si>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</si>
  <si>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</si>
  <si>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</si>
  <si>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</si>
  <si>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</si>
  <si>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</si>
  <si>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</si>
  <si>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</si>
  <si>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</si>
  <si>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</si>
  <si>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</si>
  <si>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</si>
  <si>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</si>
  <si>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</si>
  <si>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</si>
  <si>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</si>
  <si>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</si>
  <si>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</si>
  <si>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</si>
  <si>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</si>
  <si>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</si>
  <si>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</si>
  <si>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</si>
  <si>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</si>
  <si>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</si>
  <si>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</si>
  <si>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</si>
  <si>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</si>
  <si>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</si>
  <si>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</si>
  <si>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</si>
  <si>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</si>
  <si>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</si>
  <si>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</si>
  <si>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</si>
  <si>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</si>
  <si>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</si>
  <si>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</si>
  <si>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</si>
  <si>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</si>
  <si>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</si>
  <si>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</si>
  <si>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</si>
  <si>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</si>
  <si>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</si>
  <si>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</si>
  <si>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</si>
  <si>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</si>
  <si>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</si>
  <si>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</si>
  <si>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</si>
  <si>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</si>
  <si>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</si>
  <si>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</si>
  <si>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</si>
  <si>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</si>
  <si>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</si>
  <si>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</si>
  <si>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</si>
  <si>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</si>
  <si>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</si>
  <si>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</si>
  <si>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</si>
  <si>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</si>
  <si>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</si>
  <si>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</si>
  <si>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</si>
  <si>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</si>
  <si>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</si>
  <si>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</si>
  <si>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</si>
  <si>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</si>
  <si>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</si>
  <si>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</si>
  <si>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</si>
  <si>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</si>
  <si>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</si>
  <si>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</si>
  <si>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</si>
  <si>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</si>
  <si>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</si>
  <si>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</si>
  <si>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</si>
  <si>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</si>
  <si>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</si>
  <si>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</si>
  <si>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</si>
  <si>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</si>
  <si>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</si>
  <si>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</si>
  <si>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</si>
  <si>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</si>
  <si>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</si>
  <si>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</si>
  <si>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</si>
  <si>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</si>
  <si>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</si>
  <si>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</si>
  <si>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</si>
  <si>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</si>
  <si>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</si>
  <si>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</si>
  <si>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</si>
  <si>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</si>
  <si>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</si>
  <si>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</si>
  <si>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</si>
  <si>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</si>
  <si>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</si>
  <si>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</si>
  <si>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</si>
  <si>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</si>
  <si>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</si>
  <si>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</si>
  <si>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</si>
  <si>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</si>
  <si>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</si>
  <si>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</si>
  <si>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</si>
  <si>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</si>
  <si>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</si>
  <si>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</si>
  <si>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</si>
  <si>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</si>
  <si>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</si>
  <si>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</si>
  <si>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</si>
  <si>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</si>
  <si>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</si>
  <si>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</si>
  <si>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</si>
  <si>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</si>
  <si>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</si>
  <si>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</si>
  <si>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</si>
  <si>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</si>
  <si>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</si>
  <si>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</si>
  <si>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</si>
  <si>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</si>
  <si>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</si>
  <si>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</si>
  <si>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</si>
  <si>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</si>
  <si>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</si>
  <si>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</si>
  <si>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</si>
  <si>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</si>
  <si>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</si>
  <si>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</si>
  <si>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</si>
  <si>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</si>
  <si>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</si>
  <si>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</si>
  <si>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</si>
  <si>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</si>
  <si>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</si>
  <si>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</si>
  <si>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</si>
  <si>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</si>
  <si>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</si>
  <si>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</si>
  <si>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</si>
  <si>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</si>
  <si>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</si>
  <si>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</si>
  <si>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</si>
  <si>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</si>
  <si>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</si>
  <si>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</si>
  <si>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</si>
  <si>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</si>
  <si>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</si>
  <si>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</si>
  <si>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</si>
  <si>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</si>
  <si>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</si>
  <si>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</si>
  <si>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</si>
  <si>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</si>
  <si>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</si>
  <si>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</si>
  <si>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</si>
  <si>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</si>
  <si>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</si>
  <si>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</si>
  <si>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</si>
  <si>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</si>
  <si>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</si>
  <si>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</si>
  <si>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</si>
  <si>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</si>
  <si>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</si>
  <si>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</si>
  <si>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</si>
  <si>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</si>
  <si>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</si>
  <si>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</si>
  <si>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</si>
  <si>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</si>
  <si>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</si>
  <si>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</si>
  <si>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</si>
  <si>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</si>
  <si>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</si>
  <si>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</si>
  <si>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</si>
  <si>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</si>
  <si>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</si>
  <si>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</si>
  <si>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</si>
  <si>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</si>
  <si>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</si>
  <si>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</si>
  <si>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</si>
  <si>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</si>
  <si>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</si>
  <si>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</si>
  <si>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</si>
  <si>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</si>
  <si>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</si>
  <si>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</si>
  <si>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</si>
  <si>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</si>
  <si>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</si>
  <si>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</si>
  <si>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</si>
  <si>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</si>
  <si>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</si>
  <si>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</si>
  <si>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</si>
  <si>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</si>
  <si>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</si>
  <si>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</si>
  <si>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</si>
  <si>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</si>
  <si>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</si>
  <si>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</si>
  <si>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</si>
  <si>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</si>
  <si>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</si>
  <si>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</si>
  <si>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</si>
  <si>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</si>
  <si>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</si>
  <si>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</si>
  <si>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</si>
  <si>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</si>
  <si>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</si>
  <si>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</si>
  <si>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</si>
  <si>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</si>
  <si>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</si>
  <si>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</si>
  <si>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</si>
  <si>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</si>
  <si>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</si>
  <si>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</si>
  <si>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</si>
  <si>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</si>
  <si>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</si>
  <si>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</si>
  <si>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</si>
  <si>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</si>
  <si>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</si>
  <si>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</si>
  <si>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</si>
  <si>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</si>
  <si>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</si>
  <si>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</si>
  <si>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</si>
  <si>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</si>
  <si>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</si>
  <si>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</si>
  <si>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</si>
  <si>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</si>
  <si>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</si>
  <si>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</si>
  <si>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</si>
  <si>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</si>
  <si>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</si>
  <si>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</si>
  <si>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</si>
  <si>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</si>
  <si>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</si>
  <si>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</si>
  <si>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</si>
  <si>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</si>
  <si>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</si>
  <si>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</si>
  <si>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</si>
  <si>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</si>
  <si>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</si>
  <si>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</si>
  <si>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</si>
  <si>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</si>
  <si>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</si>
  <si>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</si>
  <si>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</si>
  <si>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</si>
  <si>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</si>
  <si>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</si>
  <si>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</si>
  <si>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</si>
  <si>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</si>
  <si>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</si>
  <si>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</si>
  <si>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</si>
  <si>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</si>
  <si>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</si>
  <si>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</si>
  <si>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</si>
  <si>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</si>
  <si>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</si>
  <si>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</si>
  <si>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</si>
  <si>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</si>
  <si>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</si>
  <si>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</si>
  <si>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</si>
  <si>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</si>
  <si>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</si>
  <si>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</si>
  <si>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</si>
  <si>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</si>
  <si>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</si>
  <si>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</si>
  <si>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</si>
  <si>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</si>
  <si>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</si>
  <si>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</si>
  <si>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</si>
  <si>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</si>
  <si>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</si>
  <si>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</si>
  <si>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</si>
  <si>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</si>
  <si>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</si>
  <si>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</si>
  <si>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</si>
  <si>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</si>
  <si>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</si>
  <si>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</si>
  <si>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</si>
  <si>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</si>
  <si>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</si>
  <si>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</si>
  <si>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</si>
  <si>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</si>
  <si>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</si>
  <si>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</si>
  <si>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</si>
  <si>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</si>
  <si>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</si>
  <si>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</si>
  <si>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</si>
  <si>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</si>
  <si>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</si>
  <si>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</si>
  <si>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</si>
  <si>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</si>
  <si>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</si>
  <si>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</si>
  <si>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</si>
  <si>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</si>
  <si>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</si>
  <si>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</si>
  <si>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</si>
  <si>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</si>
  <si>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</si>
  <si>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</si>
  <si>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</si>
  <si>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</si>
  <si>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</si>
  <si>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</si>
  <si>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</si>
  <si>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</si>
  <si>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</si>
  <si>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</si>
  <si>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</si>
  <si>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</si>
  <si>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</si>
  <si>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</si>
  <si>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</si>
  <si>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</si>
  <si>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</si>
  <si>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</si>
  <si>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</si>
  <si>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</si>
  <si>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</si>
  <si>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</si>
  <si>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</si>
  <si>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</si>
  <si>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</si>
  <si>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</si>
  <si>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</si>
  <si>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</si>
  <si>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</si>
  <si>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</si>
  <si>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</si>
  <si>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</si>
  <si>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</si>
  <si>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</si>
  <si>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</si>
  <si>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</si>
  <si>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</si>
  <si>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</si>
  <si>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</si>
  <si>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</si>
  <si>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</si>
  <si>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</si>
  <si>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</si>
  <si>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</si>
  <si>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</si>
  <si>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</si>
  <si>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</si>
  <si>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</si>
  <si>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</si>
  <si>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</si>
  <si>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</si>
  <si>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</si>
  <si>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</si>
  <si>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</si>
  <si>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</si>
  <si>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</si>
  <si>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</si>
  <si>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</si>
  <si>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</si>
  <si>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</si>
  <si>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</si>
  <si>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</si>
  <si>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</si>
  <si>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</si>
  <si>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</si>
  <si>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</si>
  <si>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</si>
  <si>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</si>
  <si>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</si>
  <si>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</si>
  <si>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</si>
  <si>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</si>
  <si>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</si>
  <si>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</si>
  <si>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</si>
  <si>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</si>
  <si>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</si>
  <si>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</si>
  <si>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</si>
  <si>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</si>
  <si>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</si>
  <si>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</si>
  <si>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</si>
  <si>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</si>
  <si>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</si>
  <si>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</si>
  <si>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</si>
  <si>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</si>
  <si>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</si>
  <si>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</si>
  <si>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</si>
  <si>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</si>
  <si>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</si>
  <si>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</si>
  <si>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</si>
  <si>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</si>
  <si>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</si>
  <si>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</si>
  <si>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</si>
  <si>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</si>
  <si>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</si>
  <si>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</si>
  <si>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</si>
  <si>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</si>
  <si>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</si>
  <si>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</si>
  <si>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</si>
  <si>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</si>
  <si>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</si>
  <si>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</si>
  <si>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</si>
  <si>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</si>
  <si>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</si>
  <si>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</si>
  <si>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</si>
  <si>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</si>
  <si>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</si>
  <si>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</si>
  <si>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</si>
  <si>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</si>
  <si>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</si>
  <si>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</si>
  <si>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</si>
  <si>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</si>
  <si>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</si>
  <si>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</si>
  <si>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</si>
  <si>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</si>
  <si>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</si>
  <si>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</si>
  <si>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</si>
  <si>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</si>
  <si>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</si>
  <si>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</si>
  <si>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</si>
  <si>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</si>
  <si>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</si>
  <si>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</si>
  <si>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</si>
  <si>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</si>
  <si>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</si>
  <si>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</si>
  <si>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</si>
  <si>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</si>
  <si>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</si>
  <si>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</si>
  <si>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</si>
  <si>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</si>
  <si>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</si>
  <si>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</si>
  <si>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</si>
  <si>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</si>
  <si>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</si>
  <si>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</si>
  <si>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</si>
  <si>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</si>
  <si>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</si>
  <si>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</si>
  <si>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</si>
  <si>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</si>
  <si>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</si>
  <si>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</si>
  <si>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</si>
  <si>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</si>
  <si>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</si>
  <si>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</si>
  <si>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</si>
  <si>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</si>
  <si>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</si>
  <si>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</si>
  <si>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</si>
  <si>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</si>
  <si>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</si>
  <si>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</si>
  <si>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</si>
  <si>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</si>
  <si>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</si>
  <si>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</si>
  <si>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</si>
  <si>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</si>
  <si>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</si>
  <si>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</si>
  <si>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</si>
  <si>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</si>
  <si>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</si>
  <si>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</si>
  <si>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</si>
  <si>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</si>
  <si>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</si>
  <si>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</si>
  <si>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</si>
  <si>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</si>
  <si>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</si>
  <si>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</si>
  <si>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</si>
  <si>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</si>
  <si>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</si>
  <si>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</si>
  <si>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</si>
  <si>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</si>
  <si>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</si>
  <si>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</si>
  <si>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</si>
  <si>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</si>
  <si>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</si>
  <si>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</si>
  <si>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</si>
  <si>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</si>
  <si>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</si>
  <si>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</si>
  <si>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</si>
  <si>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</si>
  <si>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</si>
  <si>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</si>
  <si>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</si>
  <si>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</si>
  <si>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</si>
  <si>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</si>
  <si>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</si>
  <si>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</si>
  <si>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</si>
  <si>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</si>
  <si>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</si>
  <si>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</si>
  <si>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</si>
  <si>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</si>
  <si>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</si>
  <si>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</si>
  <si>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</si>
  <si>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</si>
  <si>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</si>
  <si>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</si>
  <si>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</si>
  <si>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</si>
  <si>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</si>
  <si>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</si>
  <si>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</si>
  <si>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</si>
  <si>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</si>
  <si>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</si>
  <si>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</si>
  <si>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</si>
  <si>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</si>
  <si>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</si>
  <si>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</si>
  <si>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</si>
  <si>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</si>
  <si>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</si>
  <si>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</si>
  <si>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</si>
  <si>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</si>
  <si>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</si>
  <si>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</si>
  <si>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</si>
  <si>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</si>
  <si>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</si>
  <si>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</si>
  <si>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</si>
  <si>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</si>
  <si>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</si>
  <si>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</si>
  <si>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</si>
  <si>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</si>
  <si>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</si>
  <si>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</si>
  <si>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</si>
  <si>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</si>
  <si>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</si>
  <si>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</si>
  <si>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</si>
  <si>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</si>
  <si>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</si>
  <si>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</si>
  <si>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</si>
  <si>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</si>
  <si>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</si>
  <si>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</si>
  <si>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</si>
  <si>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</si>
  <si>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</si>
  <si>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</si>
  <si>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</si>
  <si>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</si>
  <si>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</si>
  <si>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</si>
  <si>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</si>
  <si>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</si>
  <si>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</si>
  <si>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</si>
  <si>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</si>
  <si>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</si>
  <si>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</si>
  <si>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</si>
  <si>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</si>
  <si>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</si>
  <si>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</si>
  <si>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</si>
  <si>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</si>
  <si>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</si>
  <si>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</si>
  <si>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</si>
  <si>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</si>
  <si>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</si>
  <si>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</si>
  <si>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</si>
  <si>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</si>
  <si>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</si>
  <si>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</si>
  <si>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</si>
  <si>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</si>
  <si>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</si>
  <si>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</si>
  <si>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</si>
  <si>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</si>
  <si>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</si>
  <si>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</si>
  <si>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</si>
  <si>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</si>
  <si>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</si>
  <si>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</si>
  <si>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</si>
  <si>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</si>
  <si>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</si>
  <si>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</si>
  <si>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</si>
  <si>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</si>
  <si>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</si>
  <si>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</si>
  <si>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</si>
  <si>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</si>
  <si>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</si>
  <si>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</si>
  <si>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</si>
  <si>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</si>
  <si>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</si>
  <si>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</si>
  <si>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</si>
  <si>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</si>
  <si>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</si>
  <si>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</si>
  <si>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</si>
  <si>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</si>
  <si>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</si>
  <si>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</si>
  <si>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</si>
  <si>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</si>
  <si>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</si>
  <si>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</si>
  <si>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</si>
  <si>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</si>
  <si>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</si>
  <si>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</si>
  <si>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</si>
  <si>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</si>
  <si>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</si>
  <si>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</si>
  <si>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</si>
  <si>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</si>
  <si>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</si>
  <si>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</si>
  <si>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</si>
  <si>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</si>
  <si>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</si>
  <si>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</si>
  <si>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</si>
  <si>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</si>
  <si>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</si>
  <si>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</si>
  <si>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</si>
  <si>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</si>
  <si>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</si>
  <si>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</si>
  <si>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</si>
  <si>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</si>
  <si>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</si>
  <si>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</si>
  <si>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</si>
  <si>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</si>
  <si>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</si>
  <si>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</si>
  <si>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</si>
  <si>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</si>
  <si>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</si>
  <si>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</si>
  <si>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</si>
  <si>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</si>
  <si>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</si>
  <si>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</si>
  <si>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</si>
  <si>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</si>
  <si>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</si>
  <si>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</si>
  <si>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</si>
  <si>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</si>
  <si>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</si>
  <si>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</si>
  <si>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</si>
  <si>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</si>
  <si>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</si>
  <si>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</si>
  <si>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</si>
  <si>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</si>
  <si>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</si>
  <si>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</si>
  <si>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</si>
  <si>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</si>
  <si>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</si>
  <si>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</si>
  <si>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</si>
  <si>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</si>
  <si>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</si>
  <si>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</si>
  <si>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</si>
  <si>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</si>
  <si>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</si>
  <si>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</si>
  <si>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</si>
  <si>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</si>
  <si>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</si>
  <si>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</si>
  <si>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</si>
  <si>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</si>
  <si>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</si>
  <si>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</si>
  <si>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</si>
  <si>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</si>
  <si>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</si>
  <si>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</si>
  <si>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</si>
  <si>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</si>
  <si>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</si>
  <si>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</si>
  <si>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</si>
  <si>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</si>
  <si>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</si>
  <si>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</si>
  <si>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</si>
  <si>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</si>
  <si>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</si>
  <si>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</si>
  <si>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</si>
  <si>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</si>
  <si>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</si>
  <si>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</si>
  <si>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</si>
  <si>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</si>
  <si>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</si>
  <si>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</si>
  <si>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</si>
  <si>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</si>
  <si>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</si>
  <si>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</si>
  <si>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</si>
  <si>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</si>
  <si>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</si>
  <si>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</si>
  <si>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</si>
  <si>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</si>
  <si>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</si>
  <si>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</si>
  <si>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</si>
  <si>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</si>
  <si>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</si>
  <si>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</si>
  <si>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</si>
  <si>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</si>
  <si>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</si>
  <si>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</si>
  <si>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</si>
  <si>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</si>
  <si>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</si>
  <si>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</si>
  <si>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</si>
  <si>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</si>
  <si>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</si>
  <si>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</si>
  <si>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</si>
  <si>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</si>
  <si>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</si>
  <si>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</si>
  <si>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</si>
  <si>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</si>
  <si>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</si>
  <si>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</si>
  <si>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</si>
  <si>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</si>
  <si>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</si>
  <si>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</si>
  <si>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</si>
  <si>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</si>
  <si>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</si>
  <si>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</si>
  <si>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</si>
  <si>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</si>
  <si>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</si>
  <si>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</si>
  <si>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</si>
  <si>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</si>
  <si>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</si>
  <si>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</si>
  <si>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</si>
  <si>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</si>
  <si>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</si>
  <si>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</si>
  <si>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</si>
  <si>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</si>
  <si>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</si>
  <si>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</si>
  <si>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</si>
  <si>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</si>
  <si>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</si>
  <si>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</si>
  <si>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</si>
  <si>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</si>
  <si>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</si>
  <si>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</si>
  <si>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</si>
  <si>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</si>
  <si>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</si>
  <si>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</si>
  <si>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</si>
  <si>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</si>
  <si>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</si>
  <si>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</si>
  <si>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</si>
  <si>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</si>
  <si>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</si>
  <si>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</si>
  <si>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</si>
  <si>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</si>
  <si>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</si>
  <si>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</si>
  <si>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</si>
  <si>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</si>
  <si>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</si>
  <si>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</si>
  <si>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</si>
  <si>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</si>
  <si>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</si>
  <si>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</si>
  <si>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</si>
  <si>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</si>
  <si>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</si>
  <si>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</si>
  <si>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</si>
  <si>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</si>
  <si>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</si>
  <si>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</si>
  <si>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</si>
  <si>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</si>
  <si>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</si>
  <si>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</si>
  <si>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</si>
  <si>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</si>
  <si>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</si>
  <si>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</si>
  <si>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</si>
  <si>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</si>
  <si>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</si>
  <si>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</si>
  <si>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</si>
  <si>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</si>
  <si>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</si>
  <si>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</si>
  <si>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</si>
  <si>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</si>
  <si>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</si>
  <si>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</si>
  <si>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</si>
  <si>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</si>
  <si>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</si>
  <si>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</si>
  <si>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</si>
  <si>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</si>
  <si>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</si>
  <si>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</si>
  <si>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</si>
  <si>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</si>
  <si>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</si>
  <si>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</si>
  <si>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</si>
  <si>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</si>
  <si>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</si>
  <si>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</si>
  <si>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</si>
  <si>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</si>
  <si>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</si>
  <si>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</si>
  <si>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</si>
  <si>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</si>
  <si>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</si>
  <si>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</si>
  <si>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</si>
  <si>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</si>
  <si>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</si>
  <si>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</si>
  <si>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</si>
  <si>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</si>
  <si>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</si>
  <si>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</si>
  <si>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</si>
  <si>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</si>
  <si>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</si>
  <si>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</si>
  <si>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</si>
  <si>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</si>
  <si>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</si>
  <si>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</si>
  <si>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</si>
  <si>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</si>
  <si>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</si>
  <si>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</si>
  <si>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</si>
  <si>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</si>
  <si>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</si>
  <si>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</si>
  <si>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</si>
  <si>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</si>
  <si>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</si>
  <si>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</si>
  <si>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</si>
  <si>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</si>
  <si>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</si>
  <si>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</si>
  <si>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</si>
  <si>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</si>
  <si>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</si>
  <si>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</si>
  <si>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</si>
  <si>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</si>
  <si>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</si>
  <si>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</si>
  <si>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</si>
  <si>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</si>
  <si>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</si>
  <si>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</si>
  <si>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</si>
  <si>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</si>
  <si>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</si>
  <si>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</si>
  <si>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</si>
  <si>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</si>
  <si>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</si>
  <si>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</si>
  <si>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</si>
  <si>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</si>
  <si>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</si>
  <si>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</si>
  <si>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</si>
  <si>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</si>
  <si>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</si>
  <si>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</si>
  <si>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</si>
  <si>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</si>
  <si>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</si>
  <si>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</si>
  <si>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</si>
  <si>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</si>
  <si>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</si>
  <si>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</si>
  <si>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</si>
  <si>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</si>
  <si>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</si>
  <si>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</si>
  <si>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</si>
  <si>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</si>
  <si>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</si>
  <si>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</si>
  <si>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</si>
  <si>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</si>
  <si>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</si>
  <si>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</si>
  <si>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</si>
  <si>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</si>
  <si>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</si>
  <si>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</si>
  <si>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</si>
  <si>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</si>
  <si>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</si>
  <si>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</si>
  <si>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</si>
  <si>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</si>
  <si>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</si>
  <si>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</si>
  <si>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</si>
  <si>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</si>
  <si>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</si>
  <si>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</si>
  <si>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</si>
  <si>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</si>
  <si>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</si>
  <si>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</si>
  <si>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</si>
  <si>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</si>
  <si>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</si>
  <si>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</si>
  <si>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</si>
  <si>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</si>
  <si>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</si>
  <si>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</si>
  <si>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</si>
  <si>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</si>
  <si>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</si>
  <si>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</si>
  <si>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</si>
  <si>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</si>
  <si>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</si>
  <si>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</si>
  <si>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</si>
  <si>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</si>
  <si>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</si>
  <si>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</si>
  <si>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</si>
  <si>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</si>
  <si>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</si>
  <si>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</si>
  <si>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</si>
  <si>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</si>
  <si>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</si>
  <si>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</si>
  <si>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</si>
  <si>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</si>
  <si>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</si>
  <si>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</si>
  <si>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</si>
  <si>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</si>
  <si>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</si>
  <si>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</si>
  <si>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</si>
  <si>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</si>
  <si>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</si>
  <si>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</si>
  <si>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</si>
  <si>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</si>
  <si>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</si>
  <si>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</si>
  <si>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</si>
  <si>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</si>
  <si>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</si>
  <si>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</si>
  <si>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</si>
  <si>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</si>
  <si>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</si>
  <si>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</si>
  <si>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</si>
  <si>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</si>
  <si>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</si>
  <si>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</si>
  <si>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</si>
  <si>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</si>
  <si>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</si>
  <si>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</si>
  <si>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</si>
  <si>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</si>
  <si>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</si>
  <si>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</si>
  <si>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</si>
  <si>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</si>
  <si>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</si>
  <si>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</si>
  <si>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</si>
  <si>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</si>
  <si>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</si>
  <si>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</si>
  <si>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</si>
  <si>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</si>
  <si>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</si>
  <si>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</si>
  <si>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</si>
  <si>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</si>
  <si>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</si>
  <si>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</si>
  <si>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</si>
  <si>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</si>
  <si>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</si>
  <si>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</si>
  <si>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</si>
  <si>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</si>
  <si>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</si>
  <si>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</si>
  <si>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</si>
  <si>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</si>
  <si>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</si>
  <si>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</si>
  <si>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</si>
  <si>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</si>
  <si>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</si>
  <si>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</si>
  <si>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</si>
  <si>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</si>
  <si>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</si>
  <si>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</si>
  <si>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</si>
  <si>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</si>
  <si>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</si>
  <si>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</si>
  <si>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</si>
  <si>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</si>
  <si>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</si>
  <si>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</si>
  <si>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</si>
  <si>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</si>
  <si>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</si>
  <si>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</si>
  <si>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</si>
  <si>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</si>
  <si>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</si>
  <si>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</si>
  <si>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</si>
  <si>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</si>
  <si>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</si>
  <si>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</si>
  <si>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</si>
  <si>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</si>
  <si>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</si>
  <si>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</si>
  <si>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</si>
  <si>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</si>
  <si>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</si>
  <si>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</si>
  <si>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</si>
  <si>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</si>
  <si>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</si>
  <si>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</si>
  <si>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</si>
  <si>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</si>
  <si>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</si>
  <si>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</si>
  <si>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</si>
  <si>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</si>
  <si>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</si>
  <si>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</si>
  <si>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</si>
  <si>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</si>
  <si>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</si>
  <si>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</si>
  <si>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</si>
  <si>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</si>
  <si>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</si>
  <si>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</si>
  <si>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</si>
  <si>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</si>
  <si>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</si>
  <si>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</si>
  <si>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</si>
  <si>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</si>
  <si>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</si>
  <si>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</si>
  <si>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</si>
  <si>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</si>
  <si>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</si>
  <si>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</si>
  <si>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</si>
  <si>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</si>
  <si>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</si>
  <si>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</si>
  <si>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</si>
  <si>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</si>
  <si>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</si>
  <si>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</si>
  <si>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</si>
  <si>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</si>
  <si>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</si>
  <si>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</si>
  <si>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</si>
  <si>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</si>
  <si>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</si>
  <si>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</si>
  <si>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</si>
  <si>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</si>
  <si>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</si>
  <si>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</si>
  <si>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</si>
  <si>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</si>
  <si>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</si>
  <si>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</si>
  <si>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</si>
  <si>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</si>
  <si>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</si>
  <si>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</si>
  <si>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</si>
  <si>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</si>
  <si>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</si>
  <si>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</si>
  <si>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</si>
  <si>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</si>
  <si>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</si>
  <si>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</si>
  <si>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</si>
  <si>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</si>
  <si>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</si>
  <si>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</si>
  <si>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</si>
  <si>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</si>
  <si>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</si>
  <si>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</si>
  <si>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</si>
  <si>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</si>
  <si>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</si>
  <si>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</si>
  <si>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</si>
  <si>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</si>
  <si>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</si>
  <si>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</si>
  <si>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</si>
  <si>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</si>
  <si>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</si>
  <si>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</si>
  <si>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</si>
  <si>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</si>
  <si>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</si>
  <si>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</si>
  <si>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</si>
  <si>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</si>
  <si>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</si>
  <si>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</si>
  <si>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</si>
  <si>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</si>
  <si>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</si>
  <si>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</si>
  <si>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</si>
  <si>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</si>
  <si>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</si>
  <si>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</si>
  <si>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</si>
  <si>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</si>
  <si>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</si>
  <si>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</si>
  <si>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</si>
  <si>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</si>
  <si>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</si>
  <si>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</si>
  <si>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</si>
  <si>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</si>
  <si>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</si>
  <si>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</si>
  <si>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</si>
  <si>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</si>
  <si>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</si>
  <si>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</si>
  <si>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</si>
  <si>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</si>
  <si>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</si>
  <si>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</si>
  <si>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</si>
  <si>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</si>
  <si>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</si>
  <si>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</si>
  <si>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</si>
  <si>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</si>
  <si>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</si>
  <si>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</si>
  <si>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</si>
  <si>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</si>
  <si>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</si>
  <si>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</si>
  <si>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</si>
  <si>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</si>
  <si>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</si>
  <si>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</si>
  <si>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</si>
  <si>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</si>
  <si>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</si>
  <si>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</si>
  <si>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</si>
  <si>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</si>
  <si>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</si>
  <si>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</si>
  <si>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</si>
  <si>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</si>
  <si>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</si>
  <si>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</si>
  <si>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</si>
  <si>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</si>
  <si>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</si>
  <si>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</si>
  <si>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</si>
  <si>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</si>
  <si>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</si>
  <si>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</si>
  <si>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</si>
  <si>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</si>
  <si>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</si>
  <si>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</si>
  <si>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</si>
  <si>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</si>
  <si>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</si>
  <si>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</si>
  <si>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</si>
  <si>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</si>
  <si>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</si>
  <si>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</si>
  <si>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</si>
  <si>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</si>
  <si>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</si>
  <si>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</si>
  <si>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</si>
  <si>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</si>
  <si>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</si>
  <si>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</si>
  <si>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</si>
  <si>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</si>
  <si>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</si>
  <si>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</si>
  <si>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</si>
  <si>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</si>
  <si>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</si>
  <si>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</si>
  <si>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</si>
  <si>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</si>
  <si>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</si>
  <si>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</si>
  <si>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</si>
  <si>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</si>
  <si>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</si>
  <si>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</si>
  <si>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</si>
  <si>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</si>
  <si>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</si>
  <si>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</si>
  <si>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</si>
  <si>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</si>
  <si>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</si>
  <si>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</si>
  <si>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</si>
  <si>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</si>
  <si>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</si>
  <si>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</si>
  <si>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</si>
  <si>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</si>
  <si>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</si>
  <si>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</si>
  <si>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</si>
  <si>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</si>
  <si>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</si>
  <si>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</si>
  <si>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</si>
  <si>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</si>
  <si>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</si>
  <si>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</si>
  <si>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</si>
  <si>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</si>
  <si>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</si>
  <si>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</si>
  <si>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</si>
  <si>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</si>
  <si>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</si>
  <si>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</si>
  <si>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</si>
  <si>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</si>
  <si>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</si>
  <si>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</si>
  <si>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</si>
  <si>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</si>
  <si>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</si>
  <si>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</si>
  <si>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</si>
  <si>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</si>
  <si>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</si>
  <si>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</si>
  <si>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</si>
  <si>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</si>
  <si>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</si>
  <si>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</si>
  <si>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</si>
  <si>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</si>
  <si>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</si>
  <si>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</si>
  <si>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</si>
  <si>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</si>
  <si>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</si>
  <si>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</si>
  <si>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</si>
  <si>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</si>
  <si>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</si>
  <si>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</si>
  <si>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</si>
  <si>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</si>
  <si>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</si>
  <si>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</si>
  <si>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</si>
  <si>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</si>
  <si>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</si>
  <si>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</si>
  <si>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</si>
  <si>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</si>
  <si>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</si>
  <si>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</si>
  <si>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</si>
  <si>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</si>
  <si>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</si>
  <si>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</si>
  <si>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</si>
  <si>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</si>
  <si>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</si>
  <si>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</si>
  <si>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</si>
  <si>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</si>
  <si>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</si>
  <si>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</si>
  <si>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</si>
  <si>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</si>
  <si>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</si>
  <si>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</si>
  <si>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</si>
  <si>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</si>
  <si>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</si>
  <si>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</si>
  <si>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</si>
  <si>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</si>
  <si>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</si>
  <si>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</si>
  <si>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</si>
  <si>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</si>
  <si>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</si>
  <si>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</si>
  <si>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</si>
  <si>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</si>
  <si>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</si>
  <si>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</si>
  <si>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</si>
  <si>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</si>
  <si>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</si>
  <si>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</si>
  <si>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</si>
  <si>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</si>
  <si>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</si>
  <si>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</si>
  <si>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</si>
  <si>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</si>
  <si>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</si>
  <si>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</si>
  <si>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</si>
  <si>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</si>
  <si>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</si>
  <si>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</si>
  <si>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</si>
  <si>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</si>
  <si>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</si>
  <si>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</si>
  <si>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</si>
  <si>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</si>
  <si>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</si>
  <si>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</si>
  <si>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</si>
  <si>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</si>
  <si>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</si>
  <si>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</si>
  <si>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</si>
  <si>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</si>
  <si>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</si>
  <si>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</si>
  <si>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</si>
  <si>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</si>
  <si>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</si>
  <si>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</si>
  <si>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</si>
  <si>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</si>
  <si>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</si>
  <si>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</si>
  <si>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</si>
  <si>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</si>
  <si>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</si>
  <si>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</si>
  <si>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</si>
  <si>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</si>
  <si>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</si>
  <si>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</si>
  <si>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</si>
  <si>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</si>
  <si>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</si>
  <si>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</si>
  <si>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</si>
  <si>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</si>
  <si>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</si>
  <si>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</si>
  <si>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</si>
  <si>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</si>
  <si>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</si>
  <si>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</si>
  <si>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</si>
  <si>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</si>
  <si>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</si>
  <si>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</si>
  <si>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</si>
  <si>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</si>
  <si>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</si>
  <si>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</si>
  <si>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</si>
  <si>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</si>
  <si>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</si>
  <si>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</si>
  <si>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</si>
  <si>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</si>
  <si>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</si>
  <si>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</si>
  <si>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</si>
  <si>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</si>
  <si>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</si>
  <si>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</si>
  <si>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</si>
  <si>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</si>
  <si>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</si>
  <si>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</si>
  <si>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</si>
  <si>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</si>
  <si>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</si>
  <si>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</si>
  <si>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</si>
  <si>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</si>
  <si>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</si>
  <si>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</si>
  <si>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</si>
  <si>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</si>
  <si>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</si>
  <si>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</si>
  <si>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</si>
  <si>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</si>
  <si>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</si>
  <si>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</si>
  <si>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</si>
  <si>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</si>
  <si>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</si>
  <si>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</si>
  <si>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</si>
  <si>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</si>
  <si>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</si>
  <si>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</si>
  <si>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</si>
  <si>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</si>
  <si>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</si>
  <si>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</si>
  <si>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</si>
  <si>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</si>
  <si>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</si>
  <si>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</si>
  <si>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</si>
  <si>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</si>
  <si>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</si>
  <si>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</si>
  <si>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</si>
  <si>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</si>
  <si>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</si>
  <si>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</si>
  <si>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</si>
  <si>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</si>
  <si>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</si>
  <si>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</si>
  <si>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</si>
  <si>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</si>
  <si>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</si>
  <si>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</si>
  <si>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</si>
  <si>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</si>
  <si>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</si>
  <si>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</si>
  <si>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</si>
  <si>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</si>
  <si>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</si>
  <si>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</si>
  <si>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</si>
  <si>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</si>
  <si>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</si>
  <si>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</si>
  <si>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</si>
  <si>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</si>
  <si>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</si>
  <si>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</si>
  <si>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</si>
  <si>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</si>
  <si>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</si>
  <si>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</si>
  <si>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</si>
  <si>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</si>
  <si>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</si>
  <si>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</si>
  <si>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</si>
  <si>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</si>
  <si>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</si>
  <si>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</si>
  <si>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</si>
  <si>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</si>
  <si>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</si>
  <si>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</si>
  <si>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</si>
  <si>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</si>
  <si>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</si>
  <si>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</si>
  <si>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</si>
  <si>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</si>
  <si>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</si>
  <si>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</si>
  <si>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</si>
  <si>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</si>
  <si>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</si>
  <si>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</si>
  <si>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</si>
  <si>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</si>
  <si>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</si>
  <si>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</si>
  <si>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</si>
  <si>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</si>
  <si>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</si>
  <si>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</si>
  <si>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</si>
  <si>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</si>
  <si>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</si>
  <si>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</si>
  <si>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</si>
  <si>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</si>
  <si>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</si>
  <si>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</si>
  <si>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</si>
  <si>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</si>
  <si>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</si>
  <si>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</si>
  <si>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</si>
  <si>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</si>
  <si>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</si>
  <si>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</si>
  <si>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</si>
  <si>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</si>
  <si>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</si>
  <si>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</si>
  <si>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</si>
  <si>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</si>
  <si>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</si>
  <si>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</si>
  <si>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</si>
  <si>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</si>
  <si>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</si>
  <si>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</si>
  <si>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</si>
  <si>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</si>
  <si>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</si>
  <si>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</si>
  <si>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</si>
  <si>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</si>
  <si>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</si>
  <si>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</si>
  <si>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</si>
  <si>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</si>
  <si>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</si>
  <si>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</si>
  <si>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</si>
  <si>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</si>
  <si>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</si>
  <si>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</si>
  <si>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</si>
  <si>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</si>
  <si>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</si>
  <si>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</si>
  <si>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</si>
  <si>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</si>
  <si>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</si>
  <si>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</si>
  <si>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</si>
  <si>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</si>
  <si>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</si>
  <si>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</si>
  <si>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</si>
  <si>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</si>
  <si>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</si>
  <si>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</si>
  <si>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</si>
  <si>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</si>
  <si>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</si>
  <si>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</si>
  <si>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</si>
  <si>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</si>
  <si>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</si>
  <si>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</si>
  <si>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</si>
  <si>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</si>
  <si>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</si>
  <si>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</si>
  <si>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</si>
  <si>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</si>
  <si>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</si>
  <si>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</si>
  <si>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</si>
  <si>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</si>
  <si>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</si>
  <si>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</si>
  <si>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</si>
  <si>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</si>
  <si>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</si>
  <si>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</si>
  <si>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</si>
  <si>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</si>
  <si>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</si>
  <si>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</si>
  <si>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</si>
  <si>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</si>
  <si>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</si>
  <si>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</si>
  <si>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</si>
  <si>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</si>
  <si>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</si>
  <si>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</si>
  <si>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</si>
  <si>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</si>
  <si>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</si>
  <si>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</si>
  <si>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</si>
  <si>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</si>
  <si>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</si>
  <si>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</si>
  <si>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</si>
  <si>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</si>
  <si>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</si>
  <si>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</si>
  <si>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</si>
  <si>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</si>
  <si>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</si>
  <si>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</si>
  <si>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</si>
  <si>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</si>
  <si>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</si>
  <si>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</si>
  <si>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</si>
  <si>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</si>
  <si>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</si>
  <si>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</si>
  <si>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</si>
  <si>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</si>
  <si>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</si>
  <si>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</si>
  <si>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</si>
  <si>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</si>
  <si>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</si>
  <si>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</si>
  <si>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</si>
  <si>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</si>
  <si>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</si>
  <si>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</si>
  <si>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</si>
  <si>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</si>
  <si>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</si>
  <si>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</si>
  <si>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</si>
  <si>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</si>
  <si>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</si>
  <si>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</si>
  <si>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</si>
  <si>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</si>
  <si>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</si>
  <si>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</si>
  <si>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</si>
  <si>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</si>
  <si>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</si>
  <si>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</si>
  <si>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</si>
  <si>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</si>
  <si>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</si>
  <si>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</si>
  <si>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</si>
  <si>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</si>
  <si>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</si>
  <si>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</si>
  <si>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</si>
  <si>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</si>
  <si>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</si>
  <si>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</si>
  <si>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</si>
  <si>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</si>
  <si>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</si>
  <si>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</si>
  <si>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</si>
  <si>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</si>
  <si>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</si>
  <si>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</si>
  <si>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</si>
  <si>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</si>
  <si>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</si>
  <si>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</si>
  <si>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</si>
  <si>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</si>
  <si>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</si>
  <si>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</si>
  <si>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</si>
  <si>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</si>
  <si>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</si>
  <si>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</si>
  <si>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</si>
  <si>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</si>
  <si>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</si>
  <si>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</si>
  <si>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</si>
  <si>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</si>
  <si>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</si>
  <si>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</si>
  <si>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</si>
  <si>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</si>
  <si>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</si>
  <si>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</si>
  <si>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</si>
  <si>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</si>
  <si>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</si>
  <si>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</si>
  <si>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</si>
  <si>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</si>
  <si>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</si>
  <si>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</si>
  <si>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</si>
  <si>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</si>
  <si>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</si>
  <si>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</si>
  <si>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</si>
  <si>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</si>
  <si>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</si>
  <si>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</si>
  <si>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</si>
  <si>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</si>
  <si>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</si>
  <si>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</si>
  <si>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</si>
  <si>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</si>
  <si>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</si>
  <si>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</si>
  <si>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</si>
  <si>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</si>
  <si>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</si>
  <si>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</si>
  <si>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</si>
  <si>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</si>
  <si>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</si>
  <si>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</si>
  <si>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</si>
  <si>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</si>
  <si>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</si>
  <si>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</si>
  <si>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</si>
  <si>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</si>
  <si>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</si>
  <si>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</si>
  <si>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</si>
  <si>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</si>
  <si>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</si>
  <si>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</si>
  <si>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</si>
  <si>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</si>
  <si>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</si>
  <si>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</si>
  <si>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</si>
  <si>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</si>
  <si>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</si>
  <si>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</si>
  <si>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</si>
  <si>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</si>
  <si>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</si>
  <si>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</si>
  <si>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</si>
  <si>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</si>
  <si>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</si>
  <si>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</si>
  <si>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</si>
  <si>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</si>
  <si>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</si>
  <si>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</si>
  <si>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</si>
  <si>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</si>
  <si>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</si>
  <si>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</si>
  <si>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</si>
  <si>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</si>
  <si>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</si>
  <si>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</si>
  <si>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</si>
  <si>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</si>
  <si>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</si>
  <si>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</si>
  <si>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</si>
  <si>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</si>
  <si>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</si>
  <si>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</si>
  <si>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</si>
  <si>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</si>
  <si>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</si>
  <si>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</si>
  <si>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</si>
  <si>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</si>
  <si>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</si>
  <si>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</si>
  <si>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</si>
  <si>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</si>
  <si>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</si>
  <si>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</si>
  <si>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</si>
  <si>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</si>
  <si>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</si>
  <si>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</si>
  <si>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</si>
  <si>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</si>
  <si>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</si>
  <si>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</si>
  <si>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</si>
  <si>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</si>
  <si>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</si>
  <si>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</si>
  <si>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</si>
  <si>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</si>
  <si>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</si>
  <si>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</si>
  <si>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</si>
  <si>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</si>
  <si>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</si>
  <si>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</si>
  <si>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</si>
  <si>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</si>
  <si>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</si>
  <si>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</si>
  <si>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</si>
  <si>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</si>
  <si>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</si>
  <si>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</si>
  <si>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</si>
  <si>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</si>
  <si>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</si>
  <si>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</si>
  <si>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</si>
  <si>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</si>
  <si>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</si>
  <si>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</si>
  <si>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</si>
  <si>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</si>
  <si>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</si>
  <si>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</si>
  <si>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</si>
  <si>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</si>
  <si>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</si>
  <si>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</si>
  <si>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</si>
  <si>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</si>
  <si>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</si>
  <si>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</si>
  <si>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</si>
  <si>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</si>
  <si>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</si>
  <si>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</si>
  <si>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</si>
  <si>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</si>
  <si>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</si>
  <si>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</si>
  <si>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</si>
  <si>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</si>
  <si>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</si>
  <si>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</si>
  <si>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</si>
  <si>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</si>
  <si>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</si>
  <si>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</si>
  <si>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</si>
  <si>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</si>
  <si>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</si>
  <si>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</si>
  <si>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</si>
  <si>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</si>
  <si>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</si>
  <si>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</si>
  <si>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</si>
  <si>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</si>
  <si>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</si>
  <si>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</si>
  <si>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</si>
  <si>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</si>
  <si>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</si>
  <si>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</si>
  <si>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</si>
  <si>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</si>
  <si>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</si>
  <si>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</si>
  <si>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</si>
  <si>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</si>
  <si>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</si>
  <si>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</si>
  <si>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</si>
  <si>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</si>
  <si>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</si>
  <si>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</si>
  <si>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</si>
  <si>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</si>
  <si>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</si>
  <si>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</si>
  <si>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</si>
  <si>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</si>
  <si>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</si>
  <si>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</si>
  <si>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</si>
  <si>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</si>
  <si>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</si>
  <si>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</si>
  <si>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</si>
  <si>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</si>
  <si>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</si>
  <si>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</si>
  <si>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</si>
  <si>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</si>
  <si>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</si>
  <si>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</si>
  <si>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</si>
  <si>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</si>
  <si>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</si>
  <si>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</si>
  <si>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</si>
  <si>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</si>
  <si>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</si>
  <si>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</si>
  <si>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</si>
  <si>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</si>
  <si>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</si>
  <si>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</si>
  <si>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</si>
  <si>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</si>
  <si>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</si>
  <si>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</si>
  <si>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</si>
  <si>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</si>
  <si>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</si>
  <si>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</si>
  <si>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</si>
  <si>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</si>
  <si>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</si>
  <si>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</si>
  <si>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</si>
  <si>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</si>
  <si>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</si>
  <si>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</si>
  <si>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</si>
  <si>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</si>
  <si>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</si>
  <si>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</si>
  <si>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</si>
  <si>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</si>
  <si>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</si>
  <si>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</si>
  <si>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</si>
  <si>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</si>
  <si>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</si>
  <si>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</si>
  <si>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</si>
  <si>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</si>
  <si>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</si>
  <si>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</si>
  <si>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</si>
  <si>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</si>
  <si>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</si>
  <si>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</si>
  <si>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</si>
  <si>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</si>
  <si>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</si>
  <si>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</si>
  <si>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</si>
  <si>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</si>
  <si>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</si>
  <si>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</si>
  <si>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</si>
  <si>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</si>
  <si>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</si>
  <si>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</si>
  <si>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</si>
  <si>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</si>
  <si>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</si>
  <si>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</si>
  <si>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</si>
  <si>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</si>
  <si>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</si>
  <si>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</si>
  <si>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</si>
  <si>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</si>
  <si>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</si>
  <si>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</si>
  <si>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</si>
  <si>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</si>
  <si>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</si>
  <si>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</si>
  <si>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</si>
  <si>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</si>
  <si>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</si>
  <si>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</si>
  <si>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</si>
  <si>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</si>
  <si>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</si>
  <si>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</si>
  <si>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</si>
  <si>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</si>
  <si>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</si>
  <si>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</si>
  <si>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</si>
  <si>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</si>
  <si>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</si>
  <si>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</si>
  <si>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</si>
  <si>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</si>
  <si>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</si>
  <si>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</si>
  <si>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</si>
  <si>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</si>
  <si>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</si>
  <si>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</si>
  <si>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</si>
  <si>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</si>
  <si>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</si>
  <si>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</si>
  <si>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</si>
  <si>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</si>
  <si>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</si>
  <si>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</si>
  <si>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</si>
  <si>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</si>
  <si>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</si>
  <si>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</si>
  <si>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</si>
  <si>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</si>
  <si>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</si>
  <si>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</si>
  <si>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</si>
  <si>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</si>
  <si>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</si>
  <si>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</si>
  <si>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</si>
  <si>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</si>
  <si>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</si>
  <si>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</si>
  <si>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</si>
  <si>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</si>
  <si>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</si>
  <si>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</si>
  <si>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</si>
  <si>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</si>
  <si>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</si>
  <si>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</si>
  <si>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</si>
  <si>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</si>
  <si>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</si>
  <si>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</si>
  <si>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</si>
  <si>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</si>
  <si>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</si>
  <si>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</si>
  <si>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</si>
  <si>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</si>
  <si>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</si>
  <si>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</si>
  <si>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</si>
  <si>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</si>
  <si>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</si>
  <si>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</si>
  <si>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</si>
  <si>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</si>
  <si>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</si>
  <si>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</si>
  <si>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</si>
  <si>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</si>
  <si>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</si>
  <si>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</si>
  <si>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</si>
  <si>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</si>
  <si>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</si>
  <si>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</si>
  <si>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</si>
  <si>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</si>
  <si>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</si>
  <si>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</si>
  <si>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</si>
  <si>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</si>
  <si>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</si>
  <si>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</si>
  <si>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</si>
  <si>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</si>
  <si>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</si>
  <si>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</si>
  <si>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</si>
  <si>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</si>
  <si>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</si>
  <si>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</si>
  <si>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</si>
  <si>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</si>
  <si>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</si>
  <si>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</si>
  <si>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</si>
  <si>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</si>
  <si>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</si>
  <si>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</si>
  <si>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</si>
  <si>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</si>
  <si>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</si>
  <si>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</si>
  <si>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</si>
  <si>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</si>
  <si>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</si>
  <si>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</si>
  <si>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</si>
  <si>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</si>
  <si>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</si>
  <si>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</si>
  <si>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</si>
  <si>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</si>
  <si>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</si>
  <si>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</si>
  <si>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</si>
  <si>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</si>
  <si>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</si>
  <si>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</si>
  <si>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</si>
  <si>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</si>
  <si>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</si>
  <si>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</si>
  <si>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</si>
  <si>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</si>
  <si>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</si>
  <si>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</si>
  <si>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</si>
  <si>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</si>
  <si>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</si>
  <si>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</si>
  <si>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</si>
  <si>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</si>
  <si>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</si>
  <si>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</si>
  <si>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</si>
  <si>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</si>
  <si>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</si>
  <si>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</si>
  <si>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</si>
  <si>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</si>
  <si>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</si>
  <si>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</si>
  <si>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</si>
  <si>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</si>
  <si>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</si>
  <si>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</si>
  <si>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</si>
  <si>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</si>
  <si>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</si>
  <si>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</si>
  <si>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</si>
  <si>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</si>
  <si>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</si>
  <si>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</si>
  <si>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</si>
  <si>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</si>
  <si>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</si>
  <si>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</si>
  <si>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</si>
  <si>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</si>
  <si>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</si>
  <si>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</si>
  <si>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</si>
  <si>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</si>
  <si>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</si>
  <si>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</si>
  <si>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</si>
  <si>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</si>
  <si>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</si>
  <si>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</si>
  <si>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</si>
  <si>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</si>
  <si>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</si>
  <si>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</si>
  <si>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</si>
  <si>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</si>
  <si>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</si>
  <si>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</si>
  <si>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</si>
  <si>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</si>
  <si>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</si>
  <si>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</si>
  <si>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</si>
  <si>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</si>
  <si>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</si>
  <si>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</si>
  <si>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</si>
  <si>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</si>
  <si>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</si>
  <si>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</si>
  <si>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</si>
  <si>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</si>
  <si>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</si>
  <si>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</si>
  <si>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</si>
  <si>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</si>
  <si>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</si>
  <si>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</si>
  <si>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</si>
  <si>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</si>
  <si>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</si>
  <si>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</si>
  <si>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</si>
  <si>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</si>
  <si>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</si>
  <si>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</si>
  <si>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</si>
  <si>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</si>
  <si>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</si>
  <si>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</si>
  <si>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</si>
  <si>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</si>
  <si>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</si>
  <si>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</si>
  <si>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</si>
  <si>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</si>
  <si>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</si>
  <si>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</si>
  <si>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</si>
  <si>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</si>
  <si>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</si>
  <si>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</si>
  <si>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</si>
  <si>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</si>
  <si>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</si>
  <si>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</si>
  <si>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</si>
  <si>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</si>
  <si>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</si>
  <si>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</si>
  <si>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</si>
  <si>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</si>
  <si>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</si>
  <si>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</si>
  <si>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</si>
  <si>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</si>
  <si>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</si>
  <si>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</si>
  <si>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</si>
  <si>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</si>
  <si>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</si>
  <si>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</si>
  <si>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</si>
  <si>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</si>
  <si>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</si>
  <si>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</si>
  <si>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</si>
  <si>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</si>
  <si>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</si>
  <si>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</si>
  <si>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</si>
  <si>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</si>
  <si>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</si>
  <si>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</si>
  <si>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</si>
  <si>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</si>
  <si>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</si>
  <si>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</si>
  <si>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</si>
  <si>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</si>
  <si>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</si>
  <si>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</si>
  <si>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</si>
  <si>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</si>
  <si>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</si>
  <si>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</si>
  <si>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</si>
  <si>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</si>
  <si>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</si>
  <si>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</si>
  <si>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</si>
  <si>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</si>
  <si>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</si>
  <si>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</si>
  <si>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</si>
  <si>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</si>
  <si>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</si>
  <si>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</si>
  <si>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</si>
  <si>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</si>
  <si>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</si>
  <si>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</si>
  <si>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</si>
  <si>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</si>
  <si>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</si>
  <si>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</si>
  <si>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</si>
  <si>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</si>
  <si>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</si>
  <si>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</si>
  <si>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</si>
  <si>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</si>
  <si>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</si>
  <si>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</si>
  <si>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</si>
  <si>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</si>
  <si>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</si>
  <si>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</si>
  <si>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</si>
  <si>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</si>
  <si>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</si>
  <si>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</si>
  <si>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</si>
  <si>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</si>
  <si>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</si>
  <si>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</si>
  <si>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</si>
  <si>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</si>
  <si>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</si>
  <si>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</si>
  <si>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</si>
  <si>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</si>
  <si>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</si>
  <si>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</si>
  <si>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</si>
  <si>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</si>
  <si>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</si>
  <si>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</si>
  <si>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</si>
  <si>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</si>
  <si>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</si>
  <si>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</si>
  <si>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</si>
  <si>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</si>
  <si>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</si>
  <si>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</si>
  <si>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</si>
  <si>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</si>
  <si>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</si>
  <si>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</si>
  <si>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</si>
  <si>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</si>
  <si>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</si>
  <si>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</si>
  <si>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</si>
  <si>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</si>
  <si>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</si>
  <si>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</si>
  <si>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</si>
  <si>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</si>
  <si>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</si>
  <si>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</si>
  <si>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</si>
  <si>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</si>
  <si>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</si>
  <si>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</si>
  <si>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</si>
  <si>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</si>
  <si>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</si>
  <si>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</si>
  <si>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</si>
  <si>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</si>
  <si>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</si>
  <si>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</si>
  <si>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</si>
  <si>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</si>
  <si>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</si>
  <si>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</si>
  <si>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</si>
  <si>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</si>
  <si>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</si>
  <si>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</si>
  <si>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</si>
  <si>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</si>
  <si>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</si>
  <si>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</si>
  <si>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</si>
  <si>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</si>
  <si>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</si>
  <si>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</si>
  <si>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</si>
  <si>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</si>
  <si>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</si>
  <si>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</si>
  <si>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</si>
  <si>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</si>
  <si>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</si>
  <si>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</si>
  <si>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</si>
  <si>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</si>
  <si>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</si>
  <si>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</si>
  <si>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</si>
  <si>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</si>
  <si>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</si>
  <si>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</si>
  <si>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</si>
  <si>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</si>
  <si>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</si>
  <si>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</si>
  <si>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</si>
  <si>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</si>
  <si>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</si>
  <si>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</si>
  <si>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</si>
  <si>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</si>
  <si>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</si>
  <si>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</si>
  <si>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</si>
  <si>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</si>
  <si>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</si>
  <si>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</si>
  <si>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</si>
  <si>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</si>
  <si>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</si>
  <si>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</si>
  <si>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</si>
  <si>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</si>
  <si>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</si>
  <si>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</si>
  <si>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</si>
  <si>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</si>
  <si>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</si>
  <si>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</si>
  <si>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</si>
  <si>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</si>
  <si>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</si>
  <si>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</si>
  <si>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</si>
  <si>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</si>
  <si>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</si>
  <si>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</si>
  <si>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</si>
  <si>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</si>
  <si>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</si>
  <si>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</si>
  <si>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</si>
  <si>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</si>
  <si>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</si>
  <si>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</si>
  <si>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</si>
  <si>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</si>
  <si>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</si>
  <si>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</si>
  <si>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</si>
  <si>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</si>
  <si>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</si>
  <si>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</si>
  <si>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</si>
  <si>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</si>
  <si>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</si>
  <si>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</si>
  <si>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</si>
  <si>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</si>
  <si>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</si>
  <si>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</si>
  <si>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</si>
  <si>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</si>
  <si>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</si>
  <si>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</si>
  <si>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</si>
  <si>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</si>
  <si>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</si>
  <si>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</si>
  <si>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</si>
  <si>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</si>
  <si>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</si>
  <si>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</si>
  <si>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</si>
  <si>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</si>
  <si>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</si>
  <si>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</si>
  <si>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</si>
  <si>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</si>
  <si>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</si>
  <si>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</si>
  <si>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</si>
  <si>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</si>
  <si>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</si>
  <si>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</si>
  <si>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</si>
  <si>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</si>
  <si>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</si>
  <si>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</si>
  <si>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</si>
  <si>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</si>
  <si>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</si>
  <si>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</si>
  <si>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</si>
  <si>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</si>
  <si>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</si>
  <si>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</si>
  <si>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</si>
  <si>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</si>
  <si>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</si>
  <si>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</si>
  <si>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</si>
  <si>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</si>
  <si>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</si>
  <si>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</si>
  <si>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</si>
  <si>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</si>
  <si>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</si>
  <si>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</si>
  <si>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</si>
  <si>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</si>
  <si>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</si>
  <si>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</si>
  <si>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</si>
  <si>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</si>
  <si>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</si>
  <si>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</si>
  <si>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</si>
  <si>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</si>
  <si>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</si>
  <si>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</si>
  <si>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</si>
  <si>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</si>
  <si>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</si>
  <si>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</si>
  <si>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</si>
  <si>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</si>
  <si>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</si>
  <si>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</si>
  <si>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</si>
  <si>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</si>
  <si>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</si>
  <si>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</si>
  <si>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</si>
  <si>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</si>
  <si>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</si>
  <si>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</si>
  <si>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</si>
  <si>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</si>
  <si>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</si>
  <si>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</si>
  <si>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</si>
  <si>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</si>
  <si>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</si>
  <si>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</si>
  <si>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</si>
  <si>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</si>
  <si>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</si>
  <si>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</si>
  <si>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</si>
  <si>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</si>
  <si>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</si>
  <si>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</si>
  <si>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</si>
  <si>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</si>
  <si>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</si>
  <si>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</si>
  <si>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</si>
  <si>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</si>
  <si>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</si>
  <si>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</si>
  <si>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</si>
  <si>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</si>
  <si>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</si>
  <si>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</si>
  <si>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</si>
  <si>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</si>
  <si>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</si>
  <si>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</si>
  <si>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</si>
  <si>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</si>
  <si>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</si>
  <si>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</si>
  <si>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</si>
  <si>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</si>
  <si>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</si>
  <si>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</si>
  <si>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</si>
  <si>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</si>
  <si>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</si>
  <si>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</si>
  <si>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</si>
  <si>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</si>
  <si>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</si>
  <si>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</si>
  <si>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</si>
  <si>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</si>
  <si>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</si>
  <si>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</si>
  <si>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</si>
  <si>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</si>
  <si>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</si>
  <si>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</si>
  <si>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</si>
  <si>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</si>
  <si>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</si>
  <si>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</si>
  <si>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</si>
  <si>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</si>
  <si>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</si>
  <si>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</si>
  <si>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</si>
  <si>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</si>
  <si>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</si>
  <si>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</si>
  <si>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</si>
  <si>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</si>
  <si>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</si>
  <si>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</si>
  <si>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</si>
  <si>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</si>
  <si>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</si>
  <si>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</si>
  <si>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</si>
  <si>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</si>
  <si>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</si>
  <si>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</si>
  <si>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</si>
  <si>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</si>
  <si>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</si>
  <si>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</si>
  <si>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</si>
  <si>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</si>
  <si>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</si>
  <si>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</si>
  <si>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</si>
  <si>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</si>
  <si>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</si>
  <si>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</si>
  <si>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</si>
  <si>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</si>
  <si>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</si>
  <si>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</si>
  <si>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</si>
  <si>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</si>
  <si>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</si>
  <si>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</si>
  <si>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</si>
  <si>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</si>
  <si>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</si>
  <si>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</si>
  <si>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</si>
  <si>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</si>
  <si>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</si>
  <si>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</si>
  <si>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</si>
  <si>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</si>
  <si>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</si>
  <si>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</si>
  <si>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</si>
  <si>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</si>
  <si>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</si>
  <si>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</si>
  <si>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</si>
  <si>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</si>
  <si>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</si>
  <si>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</si>
  <si>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</si>
  <si>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</si>
  <si>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</si>
  <si>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</si>
  <si>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</si>
  <si>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</si>
  <si>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</si>
  <si>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</si>
  <si>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</si>
  <si>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</si>
  <si>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</si>
  <si>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</si>
  <si>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</si>
  <si>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</si>
  <si>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</si>
  <si>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</si>
  <si>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</si>
  <si>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</si>
  <si>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</si>
  <si>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</si>
  <si>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</si>
  <si>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</si>
  <si>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</si>
  <si>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</si>
  <si>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</si>
  <si>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</si>
  <si>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</si>
  <si>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</si>
  <si>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</si>
  <si>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</si>
  <si>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</si>
  <si>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</si>
  <si>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</si>
  <si>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</si>
  <si>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</si>
  <si>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</si>
  <si>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</si>
  <si>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</si>
  <si>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</si>
  <si>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</si>
  <si>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</si>
  <si>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</si>
  <si>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</si>
  <si>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</si>
  <si>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</si>
  <si>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</si>
  <si>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</si>
  <si>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</si>
  <si>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</si>
  <si>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</si>
  <si>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</si>
  <si>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</si>
  <si>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</si>
  <si>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</si>
  <si>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</si>
  <si>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</si>
  <si>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</si>
  <si>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</si>
  <si>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</si>
  <si>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</si>
  <si>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</si>
  <si>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</si>
  <si>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</si>
  <si>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</si>
  <si>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</si>
  <si>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</si>
  <si>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</si>
  <si>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</si>
  <si>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</si>
  <si>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</si>
  <si>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</si>
  <si>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</si>
  <si>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</si>
  <si>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</si>
  <si>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</si>
  <si>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</si>
  <si>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</si>
  <si>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</si>
  <si>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</si>
  <si>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</si>
  <si>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</si>
  <si>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</si>
  <si>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</si>
  <si>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</si>
  <si>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</si>
  <si>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</si>
  <si>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</si>
  <si>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</si>
  <si>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</si>
  <si>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</si>
  <si>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</si>
  <si>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</si>
  <si>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</si>
  <si>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</si>
  <si>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</si>
  <si>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</si>
  <si>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</si>
  <si>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</si>
  <si>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</si>
  <si>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</si>
  <si>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</si>
  <si>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</si>
  <si>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</si>
  <si>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</si>
  <si>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</si>
  <si>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</si>
  <si>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</si>
  <si>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</si>
  <si>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</si>
  <si>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</si>
  <si>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</si>
  <si>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</si>
  <si>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</si>
  <si>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</si>
  <si>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</si>
  <si>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</si>
  <si>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</si>
  <si>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</si>
  <si>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</si>
  <si>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</si>
  <si>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</si>
  <si>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</si>
  <si>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</si>
  <si>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</si>
  <si>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</si>
  <si>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</si>
  <si>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</si>
  <si>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</si>
  <si>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</si>
  <si>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</si>
  <si>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</si>
  <si>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</si>
  <si>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</si>
  <si>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</si>
  <si>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</si>
  <si>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</si>
  <si>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</si>
  <si>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</si>
  <si>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</si>
  <si>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</si>
  <si>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</si>
  <si>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</si>
  <si>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</si>
  <si>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</si>
  <si>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</si>
  <si>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</si>
  <si>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</si>
  <si>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</si>
  <si>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</si>
  <si>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</si>
  <si>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</si>
  <si>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</si>
  <si>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</si>
  <si>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</si>
  <si>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</si>
  <si>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</si>
  <si>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</si>
  <si>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</si>
  <si>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</si>
  <si>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</si>
  <si>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</si>
  <si>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</si>
  <si>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</si>
  <si>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</si>
  <si>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</si>
  <si>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</si>
  <si>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</si>
  <si>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</si>
  <si>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</si>
  <si>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</si>
  <si>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</si>
  <si>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</si>
  <si>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</si>
  <si>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</si>
  <si>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</si>
  <si>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</si>
  <si>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</si>
  <si>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</si>
  <si>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</si>
  <si>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</si>
  <si>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</si>
  <si>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</si>
  <si>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</si>
  <si>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</si>
  <si>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</si>
  <si>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</si>
  <si>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</si>
  <si>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</si>
  <si>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</si>
  <si>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</si>
  <si>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</si>
  <si>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</si>
  <si>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</si>
  <si>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</si>
  <si>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</si>
  <si>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</si>
  <si>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</si>
  <si>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</si>
  <si>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</si>
  <si>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</si>
  <si>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</si>
  <si>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</si>
  <si>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</si>
  <si>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</si>
  <si>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</si>
  <si>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</si>
  <si>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</si>
  <si>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</si>
  <si>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</si>
  <si>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</si>
  <si>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</si>
  <si>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</si>
  <si>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</si>
  <si>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</si>
  <si>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</si>
  <si>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</si>
  <si>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</si>
  <si>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</si>
  <si>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</si>
  <si>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</si>
  <si>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</si>
  <si>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</si>
  <si>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</si>
  <si>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</si>
  <si>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</si>
  <si>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</si>
  <si>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</si>
  <si>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</si>
  <si>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</si>
  <si>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</si>
  <si>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</si>
  <si>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</si>
  <si>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</si>
  <si>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</si>
  <si>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</si>
  <si>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</si>
  <si>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</si>
  <si>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</si>
  <si>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</si>
  <si>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</si>
  <si>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</si>
  <si>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</si>
  <si>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</si>
  <si>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</si>
  <si>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</si>
  <si>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</si>
  <si>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</si>
  <si>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</si>
  <si>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</si>
  <si>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</si>
  <si>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</si>
  <si>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</si>
  <si>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</si>
  <si>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</si>
  <si>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</si>
  <si>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</si>
  <si>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</si>
  <si>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</si>
  <si>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</si>
  <si>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</si>
  <si>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</si>
  <si>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</si>
  <si>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</si>
  <si>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</si>
  <si>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</si>
  <si>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</si>
  <si>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</si>
  <si>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</si>
  <si>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</si>
  <si>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</si>
  <si>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</si>
  <si>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</si>
  <si>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</si>
  <si>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</si>
  <si>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</si>
  <si>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</si>
  <si>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</si>
  <si>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</si>
  <si>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</si>
  <si>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</si>
  <si>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</si>
  <si>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</si>
  <si>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</si>
  <si>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</si>
  <si>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</si>
  <si>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</si>
  <si>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</si>
  <si>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</si>
  <si>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</si>
  <si>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</si>
  <si>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</si>
  <si>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</si>
  <si>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</si>
  <si>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</si>
  <si>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</si>
  <si>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</si>
  <si>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</si>
  <si>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</si>
  <si>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</si>
  <si>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</si>
  <si>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</si>
  <si>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</si>
  <si>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</si>
  <si>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</si>
  <si>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</si>
  <si>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</si>
  <si>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</si>
  <si>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</si>
  <si>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</si>
  <si>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</si>
  <si>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</si>
  <si>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</si>
  <si>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</si>
  <si>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</si>
  <si>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</si>
  <si>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</si>
  <si>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</si>
  <si>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</si>
  <si>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</si>
  <si>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</si>
  <si>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</si>
  <si>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</si>
  <si>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</si>
  <si>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</si>
  <si>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</si>
  <si>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</si>
  <si>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</si>
  <si>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</si>
  <si>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</si>
  <si>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</si>
  <si>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</si>
  <si>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</si>
  <si>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</si>
  <si>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</si>
  <si>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</si>
  <si>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</si>
  <si>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</si>
  <si>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</si>
  <si>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</si>
  <si>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</si>
  <si>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</si>
  <si>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</si>
  <si>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</si>
  <si>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</si>
  <si>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</si>
  <si>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</si>
  <si>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</si>
  <si>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</si>
  <si>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</si>
  <si>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</si>
  <si>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</si>
  <si>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</si>
  <si>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</si>
  <si>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</si>
  <si>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</si>
  <si>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</si>
  <si>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</si>
  <si>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</si>
  <si>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</si>
  <si>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</si>
  <si>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</si>
  <si>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</si>
  <si>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</si>
  <si>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</si>
  <si>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</si>
  <si>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</si>
  <si>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</si>
  <si>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</si>
  <si>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</si>
  <si>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</si>
  <si>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</si>
  <si>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</si>
  <si>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</si>
  <si>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</si>
  <si>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</si>
  <si>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</si>
  <si>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</si>
  <si>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</si>
  <si>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</si>
  <si>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</si>
  <si>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</si>
  <si>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</si>
  <si>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</si>
  <si>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</si>
  <si>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</si>
  <si>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</si>
  <si>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</si>
  <si>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</si>
  <si>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</si>
  <si>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</si>
  <si>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</si>
  <si>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</si>
  <si>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</si>
  <si>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</si>
  <si>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</si>
  <si>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</si>
  <si>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</si>
  <si>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</si>
  <si>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</si>
  <si>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</si>
  <si>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</si>
  <si>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</si>
  <si>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</si>
  <si>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</si>
  <si>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</si>
  <si>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</si>
  <si>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</si>
  <si>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</si>
  <si>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</si>
  <si>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</si>
  <si>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</si>
  <si>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</si>
  <si>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</si>
  <si>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</si>
  <si>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</si>
  <si>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</si>
  <si>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</si>
  <si>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</si>
  <si>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</si>
  <si>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</si>
  <si>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</si>
  <si>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</si>
  <si>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</si>
  <si>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</si>
  <si>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</si>
  <si>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</si>
  <si>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</si>
  <si>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</si>
  <si>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</si>
  <si>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</si>
  <si>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</si>
  <si>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</si>
  <si>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</si>
  <si>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</si>
  <si>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</si>
  <si>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</si>
  <si>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</si>
  <si>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</si>
  <si>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</si>
  <si>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</si>
  <si>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</si>
  <si>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</si>
  <si>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</si>
  <si>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</si>
  <si>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</si>
  <si>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</si>
  <si>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</si>
  <si>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</si>
  <si>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</si>
  <si>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</si>
  <si>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</si>
  <si>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</si>
  <si>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</si>
  <si>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</si>
  <si>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</si>
  <si>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</si>
  <si>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</si>
  <si>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</si>
  <si>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</si>
  <si>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</si>
  <si>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</si>
  <si>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</si>
  <si>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</si>
  <si>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</si>
  <si>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</si>
  <si>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</si>
  <si>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</si>
  <si>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</si>
  <si>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</si>
  <si>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</si>
  <si>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</si>
  <si>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</si>
  <si>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</si>
  <si>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</si>
  <si>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</si>
  <si>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</si>
  <si>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</si>
  <si>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</si>
  <si>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</si>
  <si>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</si>
  <si>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</si>
  <si>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</si>
  <si>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</si>
  <si>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</si>
  <si>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</si>
  <si>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</si>
  <si>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</si>
  <si>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</si>
  <si>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</si>
  <si>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</si>
  <si>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</si>
  <si>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</si>
  <si>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</si>
  <si>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</si>
  <si>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</si>
  <si>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</si>
  <si>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</si>
  <si>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</si>
  <si>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</si>
  <si>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</si>
  <si>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</si>
  <si>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</si>
  <si>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</si>
  <si>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</si>
  <si>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</si>
  <si>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</si>
  <si>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</si>
  <si>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</si>
  <si>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</si>
  <si>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</si>
  <si>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</si>
  <si>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</si>
  <si>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</si>
  <si>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</si>
  <si>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</si>
  <si>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</si>
  <si>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</si>
  <si>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</si>
  <si>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</si>
  <si>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</si>
  <si>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</si>
  <si>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</si>
  <si>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</si>
  <si>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</si>
  <si>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</si>
  <si>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</si>
  <si>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</si>
  <si>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</si>
  <si>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</si>
  <si>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</si>
  <si>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</si>
  <si>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</si>
  <si>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</si>
  <si>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</si>
  <si>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</si>
  <si>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</si>
  <si>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</si>
  <si>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</si>
  <si>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</si>
  <si>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</si>
  <si>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</si>
  <si>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</si>
  <si>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</si>
  <si>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</si>
  <si>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</si>
  <si>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</si>
  <si>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</si>
  <si>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</si>
  <si>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</si>
  <si>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</si>
  <si>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</si>
  <si>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</si>
  <si>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</si>
  <si>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</si>
  <si>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</si>
  <si>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</si>
  <si>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</si>
  <si>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</si>
  <si>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</si>
  <si>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</si>
  <si>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</si>
  <si>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</si>
  <si>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</si>
  <si>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</si>
  <si>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</si>
  <si>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</si>
  <si>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</si>
  <si>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</si>
  <si>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</si>
  <si>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</si>
  <si>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</si>
  <si>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</si>
  <si>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</si>
  <si>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</si>
  <si>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</si>
  <si>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</si>
  <si>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</si>
  <si>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</si>
  <si>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</si>
  <si>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</si>
  <si>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</si>
  <si>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</si>
  <si>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</si>
  <si>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</si>
  <si>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</si>
  <si>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</si>
  <si>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</si>
  <si>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</si>
  <si>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</si>
  <si>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</si>
  <si>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</si>
  <si>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</si>
  <si>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</si>
  <si>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</si>
  <si>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</si>
  <si>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</si>
  <si>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</si>
  <si>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</si>
  <si>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</si>
  <si>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</si>
  <si>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</si>
  <si>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</si>
  <si>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</si>
  <si>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</si>
  <si>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</si>
  <si>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</si>
  <si>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</si>
  <si>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</si>
  <si>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</si>
  <si>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</si>
  <si>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</si>
  <si>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</si>
  <si>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</si>
  <si>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</si>
  <si>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</si>
  <si>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</si>
  <si>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</si>
  <si>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</si>
  <si>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</si>
  <si>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</si>
  <si>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</si>
  <si>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</si>
  <si>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</si>
  <si>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</si>
  <si>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</si>
  <si>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</si>
  <si>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</si>
  <si>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</si>
  <si>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</si>
  <si>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</si>
  <si>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</si>
  <si>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</si>
  <si>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</si>
  <si>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</si>
  <si>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</si>
  <si>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</si>
  <si>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</si>
  <si>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</si>
  <si>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</si>
  <si>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</si>
  <si>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</si>
  <si>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</si>
  <si>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</si>
  <si>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</si>
  <si>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</si>
  <si>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</si>
  <si>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</si>
  <si>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</si>
  <si>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</si>
  <si>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</si>
  <si>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</si>
  <si>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</si>
  <si>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</si>
  <si>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</si>
  <si>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</si>
  <si>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</si>
  <si>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</si>
  <si>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</si>
  <si>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</si>
  <si>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</si>
  <si>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</si>
  <si>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</si>
  <si>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</si>
  <si>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</si>
  <si>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</si>
  <si>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</si>
  <si>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</si>
  <si>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</si>
  <si>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</si>
  <si>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</si>
  <si>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</si>
  <si>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</si>
  <si>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</si>
  <si>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</si>
  <si>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</si>
  <si>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</si>
  <si>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</si>
  <si>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</si>
  <si>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</si>
  <si>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</si>
  <si>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</si>
  <si>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</si>
  <si>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</si>
  <si>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</si>
  <si>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</si>
  <si>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</si>
  <si>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</si>
  <si>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</si>
  <si>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</si>
  <si>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</si>
  <si>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</si>
  <si>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</si>
  <si>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</si>
  <si>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</si>
  <si>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</si>
  <si>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</si>
  <si>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</si>
  <si>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</si>
  <si>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</si>
  <si>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</si>
  <si>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</si>
  <si>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</si>
  <si>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</si>
  <si>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</si>
  <si>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</si>
  <si>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</si>
  <si>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</si>
  <si>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</si>
  <si>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</si>
  <si>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</si>
  <si>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</si>
  <si>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</si>
  <si>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</si>
  <si>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</si>
  <si>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</si>
  <si>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</si>
  <si>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</si>
  <si>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</si>
  <si>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</si>
  <si>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</si>
  <si>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</si>
  <si>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</si>
  <si>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</si>
  <si>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</si>
  <si>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</si>
  <si>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</si>
  <si>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</si>
  <si>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</si>
  <si>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</si>
  <si>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</si>
  <si>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</si>
  <si>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</si>
  <si>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</si>
  <si>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</si>
  <si>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</si>
  <si>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</si>
  <si>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</si>
  <si>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</si>
  <si>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</si>
  <si>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</si>
  <si>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</si>
  <si>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</si>
  <si>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</si>
  <si>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</si>
  <si>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</si>
  <si>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</si>
  <si>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</si>
  <si>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</si>
  <si>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</si>
  <si>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</si>
  <si>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</si>
  <si>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</si>
  <si>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</si>
  <si>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</si>
  <si>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</si>
  <si>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</si>
  <si>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</si>
  <si>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</si>
  <si>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</si>
  <si>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</si>
  <si>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</si>
  <si>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</si>
  <si>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</si>
  <si>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</si>
  <si>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</si>
  <si>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</si>
  <si>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</si>
  <si>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</si>
  <si>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</si>
  <si>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</si>
  <si>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</si>
  <si>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</si>
  <si>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</si>
  <si>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</si>
  <si>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</si>
  <si>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</si>
  <si>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</si>
  <si>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</si>
  <si>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</si>
  <si>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</si>
  <si>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</si>
  <si>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</si>
  <si>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</si>
  <si>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</si>
  <si>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</si>
  <si>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</si>
  <si>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</si>
  <si>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</si>
  <si>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</si>
  <si>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</si>
  <si>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</si>
  <si>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</si>
  <si>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</si>
  <si>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</si>
  <si>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</si>
  <si>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</si>
  <si>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</si>
  <si>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</si>
  <si>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</si>
  <si>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</si>
  <si>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</si>
  <si>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</si>
  <si>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</si>
  <si>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</si>
  <si>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</si>
  <si>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</si>
  <si>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</si>
  <si>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</si>
  <si>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</si>
  <si>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</si>
  <si>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</si>
  <si>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</si>
  <si>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</si>
  <si>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</si>
  <si>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</si>
  <si>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</si>
  <si>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</si>
  <si>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</si>
  <si>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</si>
  <si>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</si>
  <si>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</si>
  <si>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</si>
  <si>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</si>
  <si>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</si>
  <si>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</si>
  <si>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</si>
  <si>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</si>
  <si>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</si>
  <si>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</si>
  <si>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</si>
  <si>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</si>
  <si>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</si>
  <si>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</si>
  <si>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</si>
  <si>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</si>
  <si>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</si>
  <si>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</si>
  <si>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</si>
  <si>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</si>
  <si>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</si>
  <si>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</si>
  <si>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</si>
  <si>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</si>
  <si>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</si>
  <si>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</si>
  <si>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</si>
  <si>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</si>
  <si>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</si>
  <si>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</si>
  <si>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</si>
  <si>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</si>
  <si>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</si>
  <si>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</si>
  <si>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</si>
  <si>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</si>
  <si>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</si>
  <si>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</si>
  <si>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</si>
  <si>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</si>
  <si>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</si>
  <si>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</si>
  <si>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</si>
  <si>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</si>
  <si>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</si>
  <si>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</si>
  <si>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</si>
  <si>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</si>
  <si>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</si>
  <si>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</si>
  <si>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</si>
  <si>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</si>
  <si>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</si>
  <si>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</si>
  <si>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</si>
  <si>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</si>
  <si>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</si>
  <si>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</si>
  <si>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</si>
  <si>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</si>
  <si>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</si>
  <si>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</si>
  <si>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</si>
  <si>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</si>
  <si>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</si>
  <si>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</si>
  <si>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</si>
  <si>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</si>
  <si>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</si>
  <si>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</si>
  <si>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</si>
  <si>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</si>
  <si>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</si>
  <si>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</si>
  <si>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</si>
  <si>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</si>
  <si>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</si>
  <si>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</si>
  <si>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</si>
  <si>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</si>
  <si>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</si>
  <si>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</si>
  <si>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</si>
  <si>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</si>
  <si>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</si>
  <si>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</si>
  <si>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</si>
  <si>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</si>
  <si>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</si>
  <si>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</si>
  <si>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</si>
  <si>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</si>
  <si>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</si>
  <si>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</si>
  <si>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</si>
  <si>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</si>
  <si>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</si>
  <si>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</si>
  <si>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</si>
  <si>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</si>
  <si>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</si>
  <si>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</si>
  <si>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</si>
  <si>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</si>
  <si>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</si>
  <si>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</si>
  <si>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</si>
  <si>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</si>
  <si>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</si>
  <si>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</si>
  <si>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</si>
  <si>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</si>
  <si>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</si>
  <si>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</si>
  <si>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</si>
  <si>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</si>
  <si>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</si>
  <si>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</si>
  <si>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</si>
  <si>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</si>
  <si>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</si>
  <si>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</si>
  <si>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</si>
  <si>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</si>
  <si>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</si>
  <si>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</si>
  <si>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</si>
  <si>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</si>
  <si>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</si>
  <si>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</si>
  <si>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</si>
  <si>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</si>
  <si>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</si>
  <si>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</si>
  <si>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</si>
  <si>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</si>
  <si>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</si>
  <si>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</si>
  <si>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</si>
  <si>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</si>
  <si>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</si>
  <si>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</si>
  <si>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</si>
  <si>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</si>
  <si>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</si>
  <si>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</si>
  <si>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</si>
  <si>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</si>
  <si>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</si>
  <si>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</si>
  <si>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</si>
  <si>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</si>
  <si>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</si>
  <si>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</si>
  <si>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</si>
  <si>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</si>
  <si>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</si>
  <si>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</si>
  <si>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</si>
  <si>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</si>
  <si>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</si>
  <si>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</si>
  <si>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</si>
  <si>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</si>
  <si>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</si>
  <si>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</si>
  <si>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</si>
  <si>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</si>
  <si>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</si>
  <si>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</si>
  <si>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</si>
  <si>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</si>
  <si>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</si>
  <si>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</si>
  <si>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</si>
  <si>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</si>
  <si>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</si>
  <si>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</si>
  <si>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</si>
  <si>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</si>
  <si>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</si>
  <si>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</si>
  <si>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</si>
  <si>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</si>
  <si>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</si>
  <si>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</si>
  <si>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</si>
  <si>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</si>
  <si>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</si>
  <si>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</si>
  <si>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</si>
  <si>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</si>
  <si>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</si>
  <si>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</si>
  <si>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</si>
  <si>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</si>
  <si>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</si>
  <si>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</si>
  <si>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</si>
  <si>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</si>
  <si>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</si>
  <si>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</si>
  <si>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</si>
  <si>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</si>
  <si>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</si>
  <si>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</si>
  <si>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</si>
  <si>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</si>
  <si>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</si>
  <si>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</si>
  <si>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</si>
  <si>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</si>
  <si>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</si>
  <si>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</si>
  <si>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</si>
  <si>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</si>
  <si>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</si>
  <si>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</si>
  <si>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</si>
  <si>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</si>
  <si>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</si>
  <si>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</si>
  <si>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</si>
  <si>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</si>
  <si>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</si>
  <si>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</si>
  <si>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</si>
  <si>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</si>
  <si>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</si>
  <si>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</si>
  <si>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</si>
  <si>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</si>
  <si>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</si>
  <si>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</si>
  <si>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</si>
  <si>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</si>
  <si>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</si>
  <si>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</si>
  <si>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</si>
  <si>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</si>
  <si>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</si>
  <si>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</si>
  <si>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</si>
  <si>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</si>
  <si>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</si>
  <si>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</si>
  <si>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</si>
  <si>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</si>
  <si>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</si>
  <si>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</si>
  <si>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</si>
  <si>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</si>
  <si>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</si>
  <si>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</si>
  <si>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</si>
  <si>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</si>
  <si>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</si>
  <si>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</si>
  <si>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</si>
  <si>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</si>
  <si>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</si>
  <si>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</si>
  <si>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</si>
  <si>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</si>
  <si>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</si>
  <si>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</si>
  <si>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</si>
  <si>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</si>
  <si>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</si>
  <si>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</si>
  <si>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</si>
  <si>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</si>
  <si>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</si>
  <si>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</si>
  <si>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</si>
  <si>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</si>
  <si>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</si>
  <si>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</si>
  <si>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</si>
  <si>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</si>
  <si>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</si>
  <si>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</si>
  <si>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</si>
  <si>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</si>
  <si>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</si>
  <si>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</si>
  <si>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</si>
  <si>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</si>
  <si>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</si>
  <si>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</si>
  <si>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</si>
  <si>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</si>
  <si>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</si>
  <si>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</si>
  <si>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</si>
  <si>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</si>
  <si>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</si>
  <si>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</si>
  <si>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</si>
  <si>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</si>
  <si>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</si>
  <si>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</si>
  <si>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</si>
  <si>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</si>
  <si>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</si>
  <si>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</si>
  <si>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</si>
  <si>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</si>
  <si>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</si>
  <si>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</si>
  <si>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</si>
  <si>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</si>
  <si>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</si>
  <si>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</si>
  <si>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</si>
  <si>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</si>
  <si>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</si>
  <si>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</si>
  <si>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</si>
  <si>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</si>
  <si>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</si>
  <si>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</si>
  <si>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</si>
  <si>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</si>
  <si>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</si>
  <si>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</si>
  <si>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</si>
  <si>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</si>
  <si>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</si>
  <si>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</si>
  <si>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</si>
  <si>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</si>
  <si>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</si>
  <si>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</si>
  <si>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</si>
  <si>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</si>
  <si>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</si>
  <si>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</si>
  <si>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</si>
  <si>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</si>
  <si>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</si>
  <si>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</si>
  <si>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</si>
  <si>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</si>
  <si>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</si>
  <si>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</si>
  <si>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</si>
  <si>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</si>
  <si>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</si>
  <si>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</si>
  <si>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</si>
  <si>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</si>
  <si>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</si>
  <si>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</si>
  <si>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</si>
  <si>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</si>
  <si>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</si>
  <si>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</si>
  <si>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</si>
  <si>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</si>
  <si>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</si>
  <si>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</si>
  <si>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</si>
  <si>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</si>
  <si>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</si>
  <si>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</si>
  <si>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</si>
  <si>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</si>
  <si>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</si>
  <si>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</si>
  <si>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</si>
  <si>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</si>
  <si>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</si>
  <si>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</si>
  <si>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</si>
  <si>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</si>
  <si>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</si>
  <si>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</si>
  <si>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</si>
  <si>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</si>
  <si>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</si>
  <si>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</si>
  <si>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</si>
  <si>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</si>
  <si>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</si>
  <si>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</si>
  <si>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</si>
  <si>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</si>
  <si>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</si>
  <si>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</si>
  <si>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</si>
  <si>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</si>
  <si>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</si>
  <si>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</si>
  <si>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</si>
  <si>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</si>
  <si>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</si>
  <si>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</si>
  <si>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</si>
  <si>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</si>
  <si>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</si>
  <si>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</si>
  <si>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</si>
  <si>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</si>
  <si>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</si>
  <si>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</si>
  <si>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</si>
  <si>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</si>
  <si>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</si>
  <si>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</si>
  <si>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</si>
  <si>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</si>
  <si>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</si>
  <si>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</si>
  <si>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</si>
  <si>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</si>
  <si>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</si>
  <si>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</si>
  <si>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</si>
  <si>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</si>
  <si>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</si>
  <si>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</si>
  <si>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</si>
  <si>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</si>
  <si>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</si>
  <si>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</si>
  <si>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</si>
  <si>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</si>
  <si>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</si>
  <si>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</si>
  <si>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</si>
  <si>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</si>
  <si>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</si>
  <si>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</si>
  <si>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</si>
  <si>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</si>
  <si>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</si>
  <si>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</si>
  <si>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</si>
  <si>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</si>
  <si>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</si>
  <si>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</si>
  <si>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</si>
  <si>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</si>
  <si>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</si>
  <si>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</si>
  <si>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</si>
  <si>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</si>
  <si>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</si>
  <si>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</si>
  <si>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</si>
  <si>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</si>
  <si>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</si>
  <si>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</si>
  <si>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</si>
  <si>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</si>
  <si>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</si>
  <si>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</si>
  <si>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</si>
  <si>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</si>
  <si>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</si>
  <si>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</si>
  <si>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</si>
  <si>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</si>
  <si>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</si>
  <si>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</si>
  <si>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</si>
  <si>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</si>
  <si>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</si>
  <si>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</si>
  <si>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</si>
  <si>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</si>
  <si>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</si>
  <si>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</si>
  <si>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</si>
  <si>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</si>
  <si>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</si>
  <si>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</si>
  <si>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</si>
  <si>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</si>
  <si>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</si>
  <si>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</si>
  <si>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</si>
  <si>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</si>
  <si>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</si>
  <si>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</si>
  <si>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</si>
  <si>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</si>
  <si>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</si>
  <si>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</si>
  <si>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</si>
  <si>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</si>
  <si>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</si>
  <si>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</si>
  <si>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</si>
  <si>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</si>
  <si>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</si>
  <si>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</si>
  <si>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</si>
  <si>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</si>
  <si>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</si>
  <si>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</si>
  <si>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</si>
  <si>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</si>
  <si>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</si>
  <si>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</si>
  <si>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</si>
  <si>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</si>
  <si>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</si>
  <si>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</si>
  <si>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</si>
  <si>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</si>
  <si>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</si>
  <si>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</si>
  <si>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</si>
  <si>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</si>
  <si>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</si>
  <si>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</si>
  <si>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</si>
  <si>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</si>
  <si>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</si>
  <si>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</si>
  <si>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</si>
  <si>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</si>
  <si>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</si>
  <si>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</si>
  <si>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</si>
  <si>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</si>
  <si>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</si>
  <si>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</si>
  <si>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</si>
  <si>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</si>
  <si>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</si>
  <si>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</si>
  <si>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</si>
  <si>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</si>
  <si>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</si>
  <si>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</si>
  <si>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</si>
  <si>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</si>
  <si>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</si>
  <si>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</si>
  <si>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</si>
  <si>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</si>
  <si>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</si>
  <si>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</si>
  <si>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</si>
  <si>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</si>
  <si>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</si>
  <si>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</si>
  <si>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</si>
  <si>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</si>
  <si>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</si>
  <si>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</si>
  <si>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</si>
  <si>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</si>
  <si>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</si>
  <si>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</si>
  <si>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</si>
  <si>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</si>
  <si>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</si>
  <si>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</si>
  <si>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</si>
  <si>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</si>
  <si>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</si>
  <si>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</si>
  <si>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</si>
  <si>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</si>
  <si>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</si>
  <si>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</si>
  <si>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</si>
  <si>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</si>
  <si>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</si>
  <si>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</si>
  <si>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</si>
  <si>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</si>
  <si>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</si>
  <si>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</si>
  <si>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</si>
  <si>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</si>
  <si>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</si>
  <si>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</si>
  <si>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</si>
  <si>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</si>
  <si>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</si>
  <si>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</si>
  <si>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</si>
  <si>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</si>
  <si>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</si>
  <si>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</si>
  <si>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</si>
  <si>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</si>
  <si>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</si>
  <si>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</si>
  <si>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</si>
  <si>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</si>
  <si>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</si>
  <si>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</si>
  <si>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</si>
  <si>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</si>
  <si>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</si>
  <si>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</si>
  <si>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</si>
  <si>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</si>
  <si>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</si>
  <si>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</si>
  <si>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</si>
  <si>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</si>
  <si>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</si>
  <si>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</si>
  <si>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</si>
  <si>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</si>
  <si>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</si>
  <si>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</si>
  <si>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</si>
  <si>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</si>
  <si>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</si>
  <si>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</si>
  <si>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</si>
  <si>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</si>
  <si>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</si>
  <si>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</si>
  <si>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</si>
  <si>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</si>
  <si>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</si>
  <si>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</si>
  <si>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</si>
  <si>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</si>
  <si>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</si>
  <si>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</si>
  <si>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</si>
  <si>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</si>
  <si>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</si>
  <si>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</si>
  <si>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</si>
  <si>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</si>
  <si>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</si>
  <si>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</si>
  <si>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</si>
  <si>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</si>
  <si>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</si>
  <si>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</si>
  <si>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</si>
  <si>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</si>
  <si>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</si>
  <si>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</si>
  <si>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</si>
  <si>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</si>
  <si>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</si>
  <si>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</si>
  <si>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</si>
  <si>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</si>
  <si>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</si>
  <si>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</si>
  <si>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</si>
  <si>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</si>
  <si>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</si>
  <si>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</si>
  <si>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</si>
  <si>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</si>
  <si>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</si>
  <si>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</si>
  <si>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</si>
  <si>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</si>
  <si>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</si>
  <si>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</si>
  <si>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</si>
  <si>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</si>
  <si>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</si>
  <si>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</si>
  <si>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</si>
  <si>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</si>
  <si>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</si>
  <si>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</si>
  <si>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</si>
  <si>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</si>
  <si>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</si>
  <si>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</si>
  <si>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</si>
  <si>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</si>
  <si>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</si>
  <si>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</si>
  <si>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</si>
  <si>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</si>
  <si>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</si>
  <si>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</si>
  <si>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</si>
  <si>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</si>
  <si>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</si>
  <si>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</si>
  <si>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</si>
  <si>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</si>
  <si>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</si>
  <si>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</si>
  <si>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</si>
  <si>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</si>
  <si>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</si>
  <si>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</si>
  <si>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</si>
  <si>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</si>
  <si>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</si>
  <si>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</si>
  <si>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</si>
  <si>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</si>
  <si>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</si>
  <si>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</si>
  <si>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</si>
  <si>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</si>
  <si>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</si>
  <si>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</si>
  <si>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</si>
  <si>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</si>
  <si>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</si>
  <si>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</si>
  <si>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</si>
  <si>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</si>
  <si>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</si>
  <si>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</si>
  <si>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</si>
  <si>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</si>
  <si>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</si>
  <si>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</si>
  <si>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</si>
  <si>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</si>
  <si>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</si>
  <si>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</si>
  <si>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</si>
  <si>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</si>
  <si>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</si>
  <si>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</si>
  <si>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</si>
  <si>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</si>
  <si>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</si>
  <si>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</si>
  <si>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</si>
  <si>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</si>
  <si>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</si>
  <si>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</si>
  <si>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</si>
  <si>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</si>
  <si>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</si>
  <si>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</si>
  <si>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</si>
  <si>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</si>
  <si>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</si>
  <si>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</si>
  <si>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</si>
  <si>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</si>
  <si>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</si>
  <si>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</si>
  <si>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</si>
  <si>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</si>
  <si>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</si>
  <si>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</si>
  <si>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</si>
  <si>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</si>
  <si>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</si>
  <si>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</si>
  <si>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</si>
  <si>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</si>
  <si>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</si>
  <si>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</si>
  <si>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</si>
  <si>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</si>
  <si>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</si>
  <si>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</si>
  <si>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</si>
  <si>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</si>
  <si>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</si>
  <si>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</si>
  <si>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</si>
  <si>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</si>
  <si>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</si>
  <si>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</si>
  <si>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</si>
  <si>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</si>
  <si>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</si>
  <si>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</si>
  <si>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</si>
  <si>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</si>
  <si>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</si>
  <si>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</si>
  <si>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</si>
  <si>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</si>
  <si>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</si>
  <si>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</si>
  <si>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</si>
  <si>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</si>
  <si>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</si>
  <si>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</si>
  <si>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</si>
  <si>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</si>
  <si>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</si>
  <si>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</si>
  <si>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</si>
  <si>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</si>
  <si>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</si>
  <si>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</si>
  <si>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</si>
  <si>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</si>
  <si>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</si>
  <si>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</si>
  <si>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</si>
  <si>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</si>
  <si>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</si>
  <si>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</si>
  <si>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</si>
  <si>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</si>
  <si>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</si>
  <si>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</si>
  <si>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</si>
  <si>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</si>
  <si>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</si>
  <si>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</si>
  <si>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</si>
  <si>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</si>
  <si>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</si>
  <si>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</si>
  <si>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</si>
  <si>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</si>
  <si>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</si>
  <si>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</si>
  <si>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</si>
  <si>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</si>
  <si>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</si>
  <si>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</si>
  <si>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</si>
  <si>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</si>
  <si>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</si>
  <si>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</si>
  <si>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</si>
  <si>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</si>
  <si>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</si>
  <si>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</si>
  <si>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</si>
  <si>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</si>
  <si>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</si>
  <si>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</si>
  <si>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</si>
  <si>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</si>
  <si>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</si>
  <si>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</si>
  <si>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</si>
  <si>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</si>
  <si>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</si>
  <si>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</si>
  <si>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</si>
  <si>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</si>
  <si>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</si>
  <si>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</si>
  <si>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</si>
  <si>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</si>
  <si>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</si>
  <si>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</si>
  <si>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</si>
  <si>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</si>
  <si>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</si>
  <si>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</si>
  <si>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</si>
  <si>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</si>
  <si>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</si>
  <si>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</si>
  <si>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</si>
  <si>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</si>
  <si>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</si>
  <si>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</si>
  <si>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</si>
  <si>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</si>
  <si>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</si>
  <si>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</si>
  <si>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</si>
  <si>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</si>
  <si>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</si>
  <si>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</si>
  <si>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</si>
  <si>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</si>
  <si>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</si>
  <si>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</si>
  <si>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</si>
  <si>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</si>
  <si>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</si>
  <si>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</si>
  <si>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</si>
  <si>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</si>
  <si>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</si>
  <si>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</si>
  <si>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</si>
  <si>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</si>
  <si>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</si>
  <si>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</si>
  <si>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</si>
  <si>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</si>
  <si>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</si>
  <si>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</si>
  <si>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</si>
  <si>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</si>
  <si>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</si>
  <si>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</si>
  <si>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</si>
  <si>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</si>
  <si>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</si>
  <si>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</si>
  <si>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</si>
  <si>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</si>
  <si>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</si>
  <si>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</si>
  <si>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</si>
  <si>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</si>
  <si>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</si>
  <si>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</si>
  <si>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</si>
  <si>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</si>
  <si>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</si>
  <si>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</si>
  <si>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</si>
  <si>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</si>
  <si>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</si>
  <si>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</si>
  <si>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</si>
  <si>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</si>
  <si>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</si>
  <si>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</si>
  <si>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</si>
  <si>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</si>
  <si>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</si>
  <si>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</si>
  <si>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</si>
  <si>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</si>
  <si>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</si>
  <si>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</si>
  <si>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</si>
  <si>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</si>
  <si>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</si>
  <si>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</si>
  <si>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</si>
  <si>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</si>
  <si>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</si>
  <si>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</si>
  <si>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</si>
  <si>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</si>
  <si>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</si>
  <si>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</si>
  <si>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</si>
  <si>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</si>
  <si>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</si>
  <si>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</si>
  <si>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</si>
  <si>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</si>
  <si>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</si>
  <si>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</si>
  <si>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</si>
  <si>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</si>
  <si>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</si>
  <si>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</si>
  <si>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</si>
  <si>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</si>
  <si>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</si>
  <si>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</si>
  <si>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</si>
  <si>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</si>
  <si>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</si>
  <si>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</si>
  <si>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</si>
  <si>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</si>
  <si>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</si>
  <si>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</si>
  <si>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</si>
  <si>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</si>
  <si>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</si>
  <si>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</si>
  <si>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</si>
  <si>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</si>
  <si>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</si>
  <si>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</si>
  <si>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</si>
  <si>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</si>
  <si>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</si>
  <si>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</si>
  <si>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</si>
  <si>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</si>
  <si>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</si>
  <si>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</si>
  <si>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</si>
  <si>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</si>
  <si>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</si>
  <si>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</si>
  <si>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</si>
  <si>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</si>
  <si>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</si>
  <si>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</si>
  <si>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</si>
  <si>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</si>
  <si>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</si>
  <si>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</si>
  <si>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</si>
  <si>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</si>
  <si>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</si>
  <si>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</si>
  <si>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</si>
  <si>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</si>
  <si>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</si>
  <si>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</si>
  <si>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</si>
  <si>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</si>
  <si>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</si>
  <si>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</si>
  <si>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</si>
  <si>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</si>
  <si>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</si>
  <si>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</si>
  <si>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</si>
  <si>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</si>
  <si>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</si>
  <si>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</si>
  <si>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</si>
  <si>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</si>
  <si>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</si>
  <si>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</si>
  <si>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</si>
  <si>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</si>
  <si>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</si>
  <si>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</si>
  <si>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</si>
  <si>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</si>
  <si>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</si>
  <si>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</si>
  <si>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</si>
  <si>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</si>
  <si>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</si>
  <si>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</si>
  <si>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</si>
  <si>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</si>
  <si>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</si>
  <si>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</si>
  <si>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</si>
  <si>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</si>
  <si>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</si>
  <si>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</si>
  <si>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</si>
  <si>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</si>
  <si>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</si>
  <si>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</si>
  <si>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</si>
  <si>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</si>
  <si>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</si>
  <si>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</si>
  <si>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</si>
  <si>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</si>
  <si>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</si>
  <si>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</si>
  <si>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</si>
  <si>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</si>
  <si>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</si>
  <si>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</si>
  <si>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</si>
  <si>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</si>
  <si>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</si>
  <si>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</si>
  <si>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</si>
  <si>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</si>
  <si>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</si>
  <si>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</si>
  <si>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</si>
  <si>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</si>
  <si>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</si>
  <si>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</si>
  <si>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</si>
  <si>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</si>
  <si>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</si>
  <si>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</si>
  <si>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</si>
  <si>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</si>
  <si>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</si>
  <si>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</si>
  <si>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</si>
  <si>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</si>
  <si>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</si>
  <si>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</si>
  <si>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</si>
  <si>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</si>
  <si>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</si>
  <si>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</si>
  <si>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</si>
  <si>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</si>
  <si>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</si>
  <si>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</si>
  <si>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</si>
  <si>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</si>
  <si>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</si>
  <si>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</si>
  <si>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</si>
  <si>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</si>
  <si>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</si>
  <si>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</si>
  <si>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</si>
  <si>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</si>
  <si>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</si>
  <si>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</si>
  <si>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</si>
  <si>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</si>
  <si>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</si>
  <si>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</si>
  <si>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</si>
  <si>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</si>
  <si>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</si>
  <si>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</si>
  <si>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</si>
  <si>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</si>
  <si>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</si>
  <si>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</si>
  <si>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</si>
  <si>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</si>
  <si>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</si>
  <si>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</si>
  <si>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</si>
  <si>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</si>
  <si>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</si>
  <si>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</si>
  <si>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</si>
  <si>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</si>
  <si>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</si>
  <si>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</si>
  <si>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</si>
  <si>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</si>
  <si>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</si>
  <si>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</si>
  <si>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</si>
  <si>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</si>
  <si>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</si>
  <si>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</si>
  <si>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</si>
  <si>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</si>
  <si>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</si>
  <si>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</si>
  <si>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</si>
  <si>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</si>
  <si>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</si>
  <si>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</si>
  <si>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</si>
  <si>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</si>
  <si>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</si>
  <si>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</si>
  <si>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</si>
  <si>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</si>
  <si>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</si>
  <si>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</si>
  <si>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</si>
  <si>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</si>
  <si>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</si>
  <si>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</si>
  <si>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</si>
  <si>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</si>
  <si>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</si>
  <si>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</si>
  <si>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</si>
  <si>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</si>
  <si>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</si>
  <si>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</si>
  <si>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</si>
  <si>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</si>
  <si>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</si>
  <si>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</si>
  <si>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</si>
  <si>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</si>
  <si>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</si>
  <si>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</si>
  <si>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</si>
  <si>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</si>
  <si>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</si>
  <si>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</si>
  <si>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</si>
  <si>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</si>
  <si>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</si>
  <si>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</si>
  <si>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</si>
  <si>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</si>
  <si>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</si>
  <si>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</si>
  <si>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</si>
  <si>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</si>
  <si>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</si>
  <si>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</si>
  <si>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</si>
  <si>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</si>
  <si>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</si>
  <si>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</si>
  <si>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</si>
  <si>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</si>
  <si>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</si>
  <si>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</si>
  <si>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</si>
  <si>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</si>
  <si>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</si>
  <si>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</si>
  <si>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</si>
  <si>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</si>
  <si>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</si>
  <si>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</si>
  <si>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</si>
  <si>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</si>
  <si>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</si>
  <si>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</si>
  <si>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</si>
  <si>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</si>
  <si>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</si>
  <si>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</si>
  <si>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</si>
  <si>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</si>
  <si>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</si>
  <si>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</si>
  <si>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</si>
  <si>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</si>
  <si>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</si>
  <si>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</si>
  <si>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</si>
  <si>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</si>
  <si>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</si>
  <si>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</si>
  <si>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</si>
  <si>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</si>
  <si>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</si>
  <si>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</si>
  <si>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</si>
  <si>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</si>
  <si>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</si>
  <si>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</si>
  <si>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</si>
  <si>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</si>
  <si>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</si>
  <si>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</si>
  <si>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</si>
  <si>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</si>
  <si>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</si>
  <si>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</si>
  <si>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</si>
  <si>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</si>
  <si>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</si>
  <si>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</si>
  <si>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</si>
  <si>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</si>
  <si>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</si>
  <si>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</si>
  <si>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</si>
  <si>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</si>
  <si>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</si>
  <si>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</si>
  <si>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</si>
  <si>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</si>
  <si>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</si>
  <si>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</si>
  <si>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</si>
  <si>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</si>
  <si>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</si>
  <si>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</si>
  <si>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</si>
  <si>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</si>
  <si>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</si>
  <si>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</si>
  <si>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</si>
  <si>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</si>
  <si>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</si>
  <si>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</si>
  <si>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</si>
  <si>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</si>
  <si>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</si>
  <si>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</si>
  <si>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</si>
  <si>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</si>
  <si>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</si>
  <si>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</si>
  <si>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</si>
  <si>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</si>
  <si>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</si>
  <si>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</si>
  <si>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</si>
  <si>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</si>
  <si>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</si>
  <si>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</si>
  <si>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</si>
  <si>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</si>
  <si>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</si>
  <si>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</si>
  <si>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</si>
  <si>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</si>
  <si>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</si>
  <si>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</si>
  <si>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</si>
  <si>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</si>
  <si>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</si>
  <si>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</si>
  <si>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</si>
  <si>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</si>
  <si>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</si>
  <si>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</si>
  <si>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</si>
  <si>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</si>
  <si>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</si>
  <si>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</si>
  <si>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</si>
  <si>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</si>
  <si>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</si>
  <si>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</si>
  <si>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</si>
  <si>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</si>
  <si>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</si>
  <si>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</si>
  <si>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</si>
  <si>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</si>
  <si>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</si>
  <si>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</si>
  <si>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</si>
  <si>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</si>
  <si>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</si>
  <si>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</si>
  <si>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</si>
  <si>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</si>
  <si>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</si>
  <si>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</si>
  <si>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</si>
  <si>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</si>
  <si>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</si>
  <si>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</si>
  <si>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</si>
  <si>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</si>
  <si>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</si>
  <si>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</si>
  <si>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</si>
  <si>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</si>
  <si>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</si>
  <si>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</si>
  <si>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</si>
  <si>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</si>
  <si>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</si>
  <si>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</si>
  <si>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</si>
  <si>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</si>
  <si>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</si>
  <si>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</si>
  <si>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</si>
  <si>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</si>
  <si>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</si>
  <si>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</si>
  <si>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</si>
  <si>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</si>
  <si>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</si>
  <si>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</si>
  <si>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</si>
  <si>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</si>
  <si>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</si>
  <si>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</si>
  <si>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</si>
  <si>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</si>
  <si>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</si>
  <si>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</si>
  <si>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</si>
  <si>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</si>
  <si>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</si>
  <si>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</si>
  <si>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</si>
  <si>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</si>
  <si>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</si>
  <si>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</si>
  <si>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</si>
  <si>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</si>
  <si>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</si>
  <si>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</si>
  <si>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</si>
  <si>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</si>
  <si>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</si>
  <si>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</si>
  <si>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</si>
  <si>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</si>
  <si>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</si>
  <si>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</si>
  <si>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</si>
  <si>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</si>
  <si>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</si>
  <si>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</si>
  <si>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</si>
  <si>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</si>
  <si>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</si>
  <si>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</si>
  <si>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</si>
  <si>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</si>
  <si>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</si>
  <si>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</si>
  <si>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</si>
  <si>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</si>
  <si>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</si>
  <si>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</si>
  <si>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</si>
  <si>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</si>
  <si>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</si>
  <si>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</si>
  <si>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</si>
  <si>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</si>
  <si>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</si>
  <si>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</si>
  <si>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</si>
  <si>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</si>
  <si>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</si>
  <si>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</si>
  <si>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</si>
  <si>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</si>
  <si>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</si>
  <si>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</si>
  <si>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</si>
  <si>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</si>
  <si>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</si>
  <si>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</si>
  <si>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</si>
  <si>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</si>
  <si>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</si>
  <si>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</si>
  <si>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</si>
  <si>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</si>
  <si>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</si>
  <si>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</si>
  <si>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</si>
  <si>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</si>
  <si>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</si>
  <si>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</si>
  <si>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</si>
  <si>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</si>
  <si>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</si>
  <si>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</si>
  <si>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</si>
  <si>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</si>
  <si>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</si>
  <si>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</si>
  <si>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</si>
  <si>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</si>
  <si>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</si>
  <si>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</si>
  <si>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</si>
  <si>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</si>
  <si>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</si>
  <si>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</si>
  <si>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</si>
  <si>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</si>
  <si>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</si>
  <si>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</si>
  <si>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</si>
  <si>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</si>
  <si>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</si>
  <si>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</si>
  <si>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</si>
  <si>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</si>
  <si>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</si>
  <si>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</si>
  <si>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</si>
  <si>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</si>
  <si>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</si>
  <si>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</si>
  <si>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</si>
  <si>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</si>
  <si>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</si>
  <si>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</si>
  <si>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</si>
  <si>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</si>
  <si>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</si>
  <si>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</si>
  <si>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</si>
  <si>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</si>
  <si>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</si>
  <si>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</si>
  <si>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</si>
  <si>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</si>
  <si>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</si>
  <si>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</si>
  <si>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</si>
  <si>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</si>
  <si>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</si>
  <si>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</si>
  <si>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</si>
  <si>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</si>
  <si>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</si>
  <si>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</si>
  <si>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</si>
  <si>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</si>
  <si>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</si>
  <si>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</si>
  <si>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</si>
  <si>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</si>
  <si>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</si>
  <si>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</si>
  <si>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</si>
  <si>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</si>
  <si>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</si>
  <si>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</si>
  <si>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</si>
  <si>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</si>
  <si>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</si>
  <si>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</si>
  <si>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</si>
  <si>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</si>
  <si>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</si>
  <si>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</si>
  <si>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</si>
  <si>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</si>
  <si>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</si>
  <si>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</si>
  <si>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</si>
  <si>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</si>
  <si>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</si>
  <si>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</si>
  <si>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</si>
  <si>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</si>
  <si>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</si>
  <si>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</si>
  <si>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</si>
  <si>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</si>
  <si>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</si>
  <si>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</si>
  <si>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</si>
  <si>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</si>
  <si>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</si>
  <si>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</si>
  <si>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</si>
  <si>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</si>
  <si>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</si>
  <si>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</si>
  <si>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</si>
  <si>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</si>
  <si>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</si>
  <si>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</si>
  <si>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</si>
  <si>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</si>
  <si>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</si>
  <si>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</si>
  <si>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</si>
  <si>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</si>
  <si>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</si>
  <si>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</si>
  <si>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</si>
  <si>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</si>
  <si>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</si>
  <si>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</si>
  <si>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</si>
  <si>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</si>
  <si>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</si>
  <si>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</si>
  <si>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</si>
  <si>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</si>
  <si>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</si>
  <si>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</si>
  <si>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</si>
  <si>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</si>
  <si>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</si>
  <si>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</si>
  <si>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</si>
  <si>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</si>
  <si>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</si>
  <si>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</si>
  <si>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</si>
  <si>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</si>
  <si>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</si>
  <si>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</si>
  <si>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</si>
  <si>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</si>
  <si>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</si>
  <si>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</si>
  <si>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</si>
  <si>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</si>
  <si>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</si>
  <si>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</si>
  <si>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</si>
  <si>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</si>
  <si>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</si>
  <si>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</si>
  <si>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</si>
  <si>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</si>
  <si>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</si>
  <si>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</si>
  <si>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</si>
  <si>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</si>
  <si>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</si>
  <si>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</si>
  <si>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</si>
  <si>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</si>
  <si>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</si>
  <si>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</si>
  <si>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</si>
  <si>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</si>
  <si>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</si>
  <si>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</si>
  <si>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</si>
  <si>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</si>
  <si>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</si>
  <si>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</si>
  <si>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</si>
  <si>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</si>
  <si>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</si>
  <si>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</si>
  <si>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</si>
  <si>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</si>
  <si>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</si>
  <si>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</si>
  <si>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</si>
  <si>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</si>
  <si>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</si>
  <si>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</si>
  <si>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</si>
  <si>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</si>
  <si>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</si>
  <si>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</si>
  <si>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</si>
  <si>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</si>
  <si>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</si>
  <si>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</si>
  <si>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</si>
  <si>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</si>
  <si>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</si>
  <si>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</si>
  <si>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</si>
  <si>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</si>
  <si>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</si>
  <si>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</si>
  <si>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</si>
  <si>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</si>
  <si>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</si>
  <si>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</si>
  <si>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</si>
  <si>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</si>
  <si>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</si>
  <si>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</si>
  <si>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</si>
  <si>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</si>
  <si>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</si>
  <si>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</si>
  <si>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</si>
  <si>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</si>
  <si>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</si>
  <si>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</si>
  <si>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</si>
  <si>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</si>
  <si>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</si>
  <si>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</si>
  <si>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</si>
  <si>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</si>
  <si>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</si>
  <si>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</si>
  <si>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</si>
  <si>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</si>
  <si>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</si>
  <si>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</si>
  <si>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</si>
  <si>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</si>
  <si>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</si>
  <si>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</si>
  <si>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</si>
  <si>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</si>
  <si>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</si>
  <si>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</si>
  <si>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</si>
  <si>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</si>
  <si>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</si>
  <si>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</si>
  <si>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</si>
  <si>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</si>
  <si>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</si>
  <si>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</si>
  <si>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</si>
  <si>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</si>
  <si>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</si>
  <si>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</si>
  <si>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</si>
  <si>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</si>
  <si>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</si>
  <si>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</si>
  <si>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</si>
  <si>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</si>
  <si>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</si>
  <si>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</si>
  <si>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</si>
  <si>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</si>
  <si>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</si>
  <si>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</si>
  <si>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</si>
  <si>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</si>
  <si>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</si>
  <si>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</si>
  <si>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</si>
  <si>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</si>
  <si>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</si>
  <si>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</si>
  <si>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</si>
  <si>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</si>
  <si>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</si>
  <si>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</si>
  <si>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</si>
  <si>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</si>
  <si>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</si>
  <si>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</si>
  <si>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</si>
  <si>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</si>
  <si>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</si>
  <si>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</si>
  <si>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</si>
  <si>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</si>
  <si>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</si>
  <si>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</si>
  <si>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</si>
  <si>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</si>
  <si>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</si>
  <si>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</si>
  <si>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</si>
  <si>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</si>
  <si>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</si>
  <si>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</si>
  <si>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</si>
  <si>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</si>
  <si>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</si>
  <si>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</si>
  <si>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</si>
  <si>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</si>
  <si>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</si>
  <si>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</si>
  <si>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</si>
  <si>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</si>
  <si>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</si>
  <si>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</si>
  <si>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</si>
  <si>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</si>
  <si>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</si>
  <si>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</si>
  <si>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</si>
  <si>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</si>
  <si>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</si>
  <si>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</si>
  <si>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</si>
  <si>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</si>
  <si>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</si>
  <si>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</si>
  <si>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</si>
  <si>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</si>
  <si>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</si>
  <si>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</si>
  <si>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</si>
  <si>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</si>
  <si>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</si>
  <si>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</si>
  <si>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</si>
  <si>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</si>
  <si>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</si>
  <si>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</si>
  <si>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</si>
  <si>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</si>
  <si>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</si>
  <si>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</si>
  <si>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</si>
  <si>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</si>
  <si>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</si>
  <si>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</si>
  <si>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</si>
  <si>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</si>
  <si>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</si>
  <si>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</si>
  <si>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</si>
  <si>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</si>
  <si>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</si>
  <si>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</si>
  <si>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</si>
  <si>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</si>
  <si>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</si>
  <si>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</si>
  <si>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</si>
  <si>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</si>
  <si>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</si>
  <si>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</si>
  <si>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</si>
  <si>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</si>
  <si>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</si>
  <si>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</si>
  <si>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</si>
  <si>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</si>
  <si>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</si>
  <si>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</si>
  <si>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</si>
  <si>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</si>
  <si>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</si>
  <si>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</si>
  <si>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</si>
  <si>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</si>
  <si>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</si>
  <si>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</si>
  <si>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</si>
  <si>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</si>
  <si>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</si>
  <si>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</si>
  <si>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</si>
  <si>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</si>
  <si>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</si>
  <si>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</si>
  <si>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</si>
  <si>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</si>
  <si>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</si>
  <si>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</si>
  <si>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</si>
  <si>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</si>
  <si>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</si>
  <si>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</si>
  <si>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</si>
  <si>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</si>
  <si>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</si>
  <si>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</si>
  <si>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</si>
  <si>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</si>
  <si>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</si>
  <si>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</si>
  <si>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</si>
  <si>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</si>
  <si>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</si>
  <si>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</si>
  <si>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</si>
  <si>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</si>
  <si>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</si>
  <si>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</si>
  <si>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</si>
  <si>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</si>
  <si>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</si>
  <si>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</si>
  <si>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</si>
  <si>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</si>
  <si>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</si>
  <si>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</si>
  <si>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</si>
  <si>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</si>
  <si>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</si>
  <si>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</si>
  <si>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</si>
  <si>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</si>
  <si>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</si>
  <si>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</si>
  <si>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</si>
  <si>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</si>
  <si>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</si>
  <si>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</si>
  <si>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</si>
  <si>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</si>
  <si>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</si>
  <si>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</si>
  <si>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</si>
  <si>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</si>
  <si>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</si>
  <si>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</si>
  <si>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</si>
  <si>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</si>
  <si>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</si>
  <si>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</si>
  <si>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</si>
  <si>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</si>
  <si>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</si>
  <si>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</si>
  <si>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</si>
  <si>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</si>
  <si>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</si>
  <si>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</si>
  <si>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</si>
  <si>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</si>
  <si>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</si>
  <si>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</si>
  <si>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</si>
  <si>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</si>
  <si>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</si>
  <si>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</si>
  <si>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</si>
  <si>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</si>
  <si>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</si>
  <si>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</si>
  <si>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</si>
  <si>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</si>
  <si>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</si>
  <si>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</si>
  <si>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</si>
  <si>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</si>
  <si>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</si>
  <si>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</si>
  <si>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</si>
  <si>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</si>
  <si>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</si>
  <si>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</si>
  <si>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</si>
  <si>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</si>
  <si>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</si>
  <si>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</si>
  <si>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</si>
  <si>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</si>
  <si>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</si>
  <si>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</si>
  <si>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</si>
  <si>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</si>
  <si>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</si>
  <si>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</si>
  <si>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</si>
  <si>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</si>
  <si>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</si>
  <si>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</si>
  <si>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</si>
  <si>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</si>
  <si>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</si>
  <si>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</si>
  <si>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</si>
  <si>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</si>
  <si>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</si>
  <si>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</si>
  <si>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</si>
  <si>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</si>
  <si>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</si>
  <si>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</si>
  <si>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</si>
  <si>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</si>
  <si>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</si>
  <si>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</si>
  <si>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</si>
  <si>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</si>
  <si>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</si>
  <si>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</si>
  <si>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</si>
  <si>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</si>
  <si>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</si>
  <si>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</si>
  <si>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</si>
  <si>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</si>
  <si>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</si>
  <si>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</si>
  <si>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</si>
  <si>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</si>
  <si>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</si>
  <si>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</si>
  <si>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</si>
  <si>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</si>
  <si>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</si>
  <si>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</si>
  <si>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</si>
  <si>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</si>
  <si>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</si>
  <si>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</si>
  <si>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</si>
  <si>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</si>
  <si>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</si>
  <si>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</si>
  <si>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</si>
  <si>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</si>
  <si>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</si>
  <si>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</si>
  <si>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</si>
  <si>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</si>
  <si>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</si>
  <si>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</si>
  <si>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</si>
  <si>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</si>
  <si>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</si>
  <si>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</si>
  <si>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</si>
  <si>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</si>
  <si>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</si>
  <si>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</si>
  <si>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</si>
  <si>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</si>
  <si>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</si>
  <si>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</si>
  <si>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</si>
  <si>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</si>
  <si>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</si>
  <si>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</si>
  <si>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</si>
  <si>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</si>
  <si>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</si>
  <si>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</si>
  <si>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</si>
  <si>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</si>
  <si>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</si>
  <si>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</si>
  <si>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</si>
  <si>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</si>
  <si>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</si>
  <si>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</si>
  <si>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</si>
  <si>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</si>
  <si>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</si>
  <si>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</si>
  <si>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</si>
  <si>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</si>
  <si>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</si>
  <si>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</si>
  <si>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</si>
  <si>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</si>
  <si>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</si>
  <si>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</si>
  <si>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</si>
  <si>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</si>
  <si>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</si>
  <si>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</si>
  <si>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</si>
  <si>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</si>
  <si>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</si>
  <si>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</si>
  <si>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</si>
  <si>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</si>
  <si>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</si>
  <si>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</si>
  <si>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</si>
  <si>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</si>
  <si>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</si>
  <si>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</si>
  <si>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</si>
  <si>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</si>
  <si>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</si>
  <si>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</si>
  <si>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</si>
  <si>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</si>
  <si>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</si>
  <si>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</si>
  <si>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</si>
  <si>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</si>
  <si>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</si>
  <si>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</si>
  <si>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</si>
  <si>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</si>
  <si>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</si>
  <si>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</si>
  <si>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</si>
  <si>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</si>
  <si>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</si>
  <si>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</si>
  <si>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</si>
  <si>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</si>
  <si>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</si>
  <si>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</si>
  <si>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</si>
  <si>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</si>
  <si>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</si>
  <si>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</si>
  <si>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</si>
  <si>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</si>
  <si>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</si>
  <si>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</si>
  <si>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</si>
  <si>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</si>
  <si>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</si>
  <si>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</si>
  <si>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</si>
  <si>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</si>
  <si>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</si>
  <si>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</si>
  <si>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</si>
  <si>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</si>
  <si>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</si>
  <si>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</si>
  <si>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</si>
  <si>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</si>
  <si>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</si>
  <si>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</si>
  <si>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</si>
  <si>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</si>
  <si>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</si>
  <si>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</si>
  <si>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</si>
  <si>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</si>
  <si>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</si>
  <si>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</si>
  <si>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</si>
  <si>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</si>
  <si>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</si>
  <si>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</si>
  <si>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</si>
  <si>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</si>
  <si>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</si>
  <si>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</si>
  <si>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</si>
  <si>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</si>
  <si>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</si>
  <si>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</si>
  <si>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</si>
  <si>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</si>
  <si>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</si>
  <si>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</si>
  <si>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</si>
  <si>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</si>
  <si>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</si>
  <si>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</si>
  <si>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</si>
  <si>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</si>
  <si>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</si>
  <si>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</si>
  <si>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</si>
  <si>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</si>
  <si>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</si>
  <si>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</si>
  <si>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</si>
  <si>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</si>
  <si>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</si>
  <si>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</si>
  <si>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</si>
  <si>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</si>
  <si>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</si>
  <si>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</si>
  <si>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</si>
  <si>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</si>
  <si>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</si>
  <si>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</si>
  <si>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</si>
  <si>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</si>
  <si>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</si>
  <si>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</si>
  <si>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</si>
  <si>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</si>
  <si>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</si>
  <si>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</si>
  <si>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</si>
  <si>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</si>
  <si>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</si>
  <si>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</si>
  <si>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</si>
  <si>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</si>
  <si>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</si>
  <si>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</si>
  <si>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</si>
  <si>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</si>
  <si>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</si>
  <si>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</si>
  <si>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</si>
  <si>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</si>
  <si>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</si>
  <si>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</si>
  <si>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</si>
  <si>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</si>
  <si>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</si>
  <si>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</si>
  <si>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</si>
  <si>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</si>
  <si>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</si>
  <si>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</si>
  <si>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</si>
  <si>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</si>
  <si>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</si>
  <si>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</si>
  <si>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</si>
  <si>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</si>
  <si>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</si>
  <si>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</si>
  <si>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</si>
  <si>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</si>
  <si>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</si>
  <si>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</si>
  <si>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</si>
  <si>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</si>
  <si>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</si>
  <si>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</si>
  <si>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</si>
  <si>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</si>
  <si>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</si>
  <si>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</si>
  <si>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</si>
  <si>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</si>
  <si>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</si>
  <si>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</si>
  <si>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</si>
  <si>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</si>
  <si>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</si>
  <si>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</si>
  <si>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</si>
  <si>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</si>
  <si>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</si>
  <si>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</si>
  <si>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</si>
  <si>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</si>
  <si>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</si>
  <si>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</si>
  <si>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</si>
  <si>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</si>
  <si>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</si>
  <si>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</si>
  <si>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</si>
  <si>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</si>
  <si>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</si>
  <si>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</si>
  <si>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</si>
  <si>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</si>
  <si>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</si>
  <si>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</si>
  <si>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</si>
  <si>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</si>
  <si>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</si>
  <si>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</si>
  <si>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</si>
  <si>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</si>
  <si>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</si>
  <si>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</si>
  <si>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</si>
  <si>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</si>
  <si>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</si>
  <si>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</si>
  <si>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</si>
  <si>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</si>
  <si>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</si>
  <si>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</si>
  <si>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</si>
  <si>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</si>
  <si>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</si>
  <si>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</si>
  <si>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</si>
  <si>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</si>
  <si>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</si>
  <si>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</si>
  <si>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</si>
  <si>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</si>
  <si>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</si>
  <si>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</si>
  <si>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</si>
  <si>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</si>
  <si>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</si>
  <si>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</si>
  <si>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</si>
  <si>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</si>
  <si>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</si>
  <si>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</si>
  <si>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</si>
  <si>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</si>
  <si>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</si>
  <si>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</si>
  <si>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</si>
  <si>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</si>
  <si>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</si>
  <si>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</si>
  <si>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</si>
  <si>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</si>
  <si>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</si>
  <si>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</si>
  <si>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</si>
  <si>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</si>
  <si>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</si>
  <si>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</si>
  <si>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</si>
  <si>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</si>
  <si>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</si>
  <si>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</si>
  <si>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</si>
  <si>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</si>
  <si>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</si>
  <si>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</si>
  <si>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</si>
  <si>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</si>
  <si>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</si>
  <si>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</si>
  <si>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</si>
  <si>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</si>
  <si>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</si>
  <si>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</si>
  <si>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</si>
  <si>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</si>
  <si>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</si>
  <si>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</si>
  <si>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</si>
  <si>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</si>
  <si>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</si>
  <si>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</si>
  <si>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</si>
  <si>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</si>
  <si>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</si>
  <si>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</si>
  <si>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</si>
  <si>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</si>
  <si>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</si>
  <si>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</si>
  <si>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</si>
  <si>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</si>
  <si>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</si>
  <si>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</si>
  <si>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</si>
  <si>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</si>
  <si>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</si>
  <si>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</si>
  <si>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</si>
  <si>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</si>
  <si>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</si>
  <si>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</si>
  <si>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</si>
  <si>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</si>
  <si>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</si>
  <si>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</si>
  <si>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</si>
  <si>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</si>
  <si>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</si>
  <si>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</si>
  <si>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</si>
  <si>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</si>
  <si>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</si>
  <si>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</si>
  <si>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</si>
  <si>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</si>
  <si>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</si>
  <si>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</si>
  <si>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</si>
  <si>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</si>
  <si>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</si>
  <si>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</si>
  <si>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</si>
  <si>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</si>
  <si>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</si>
  <si>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</si>
  <si>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</si>
  <si>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</si>
  <si>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</si>
  <si>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</si>
  <si>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</si>
  <si>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</si>
  <si>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</si>
  <si>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</si>
  <si>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</si>
  <si>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</si>
  <si>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</si>
  <si>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</si>
  <si>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</si>
  <si>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</si>
  <si>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</si>
  <si>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</si>
  <si>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</si>
  <si>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</si>
  <si>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</si>
  <si>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</si>
  <si>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</si>
  <si>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</si>
  <si>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</si>
  <si>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</si>
  <si>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</si>
  <si>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</si>
  <si>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</si>
  <si>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</si>
  <si>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</si>
  <si>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</si>
  <si>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</si>
  <si>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</si>
  <si>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</si>
  <si>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</si>
  <si>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</si>
  <si>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</si>
  <si>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</si>
  <si>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</si>
  <si>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</si>
  <si>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</si>
  <si>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</si>
  <si>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</si>
  <si>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</si>
  <si>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</si>
  <si>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</si>
  <si>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</si>
  <si>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</si>
  <si>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</si>
  <si>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</si>
  <si>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</si>
  <si>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</si>
  <si>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</si>
  <si>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</si>
  <si>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</si>
  <si>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</si>
  <si>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</si>
  <si>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</si>
  <si>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</si>
  <si>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</si>
  <si>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</si>
  <si>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</si>
  <si>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</si>
  <si>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</si>
  <si>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</si>
  <si>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</si>
  <si>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</si>
  <si>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</si>
  <si>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</si>
  <si>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</si>
  <si>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</si>
  <si>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</si>
  <si>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</si>
  <si>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</si>
  <si>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</si>
  <si>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</si>
  <si>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</si>
  <si>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</si>
  <si>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</si>
  <si>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</si>
  <si>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</si>
  <si>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</si>
  <si>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</si>
  <si>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</si>
  <si>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</si>
  <si>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</si>
  <si>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</si>
  <si>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</si>
  <si>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</si>
  <si>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</si>
  <si>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</si>
  <si>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</si>
  <si>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</si>
  <si>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</si>
  <si>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</si>
  <si>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</si>
  <si>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</si>
  <si>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</si>
  <si>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</si>
  <si>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</si>
  <si>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</si>
  <si>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</si>
  <si>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</si>
  <si>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</si>
  <si>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</si>
  <si>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</si>
  <si>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</si>
  <si>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</si>
  <si>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</si>
  <si>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</si>
  <si>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</si>
  <si>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</si>
  <si>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</si>
  <si>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</si>
  <si>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</si>
  <si>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</si>
  <si>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</si>
  <si>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</si>
  <si>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</si>
  <si>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</si>
  <si>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</si>
  <si>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</si>
  <si>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</si>
  <si>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</si>
  <si>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</si>
  <si>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</si>
  <si>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</si>
  <si>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</si>
  <si>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</si>
  <si>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</si>
  <si>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</si>
  <si>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</si>
  <si>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</si>
  <si>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</si>
  <si>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</si>
  <si>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</si>
  <si>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</si>
  <si>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</si>
  <si>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</si>
  <si>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</si>
  <si>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</si>
  <si>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</si>
  <si>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</si>
  <si>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</si>
  <si>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</si>
  <si>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</si>
  <si>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</si>
  <si>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</si>
  <si>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</si>
  <si>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</si>
  <si>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</si>
  <si>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</si>
  <si>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</si>
  <si>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</si>
  <si>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</si>
  <si>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</si>
  <si>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</si>
  <si>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</si>
  <si>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</si>
  <si>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</si>
  <si>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</si>
  <si>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</si>
  <si>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</si>
  <si>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</si>
  <si>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</si>
  <si>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</si>
  <si>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</si>
  <si>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</si>
  <si>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</si>
  <si>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</si>
  <si>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</si>
  <si>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</si>
  <si>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</si>
  <si>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</si>
  <si>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</si>
  <si>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</si>
  <si>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</si>
  <si>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</si>
  <si>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</si>
  <si>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</si>
  <si>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</si>
  <si>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</si>
  <si>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</si>
  <si>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</si>
  <si>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</si>
  <si>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</si>
  <si>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</si>
  <si>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</si>
  <si>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</si>
  <si>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</si>
  <si>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</si>
  <si>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</si>
  <si>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</si>
  <si>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</si>
  <si>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</si>
  <si>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</si>
  <si>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</si>
  <si>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</si>
  <si>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</si>
  <si>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</si>
  <si>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</si>
  <si>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</si>
  <si>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</si>
  <si>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</si>
  <si>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</si>
  <si>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</si>
  <si>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</si>
  <si>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</si>
  <si>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</si>
  <si>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</si>
  <si>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</si>
  <si>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</si>
  <si>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</si>
  <si>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</si>
  <si>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</si>
  <si>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</si>
  <si>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</si>
  <si>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</si>
  <si>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</si>
  <si>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</si>
  <si>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</si>
  <si>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</si>
  <si>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</si>
  <si>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</si>
  <si>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</si>
  <si>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</si>
  <si>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</si>
  <si>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</si>
  <si>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</si>
  <si>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</si>
  <si>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</si>
  <si>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</si>
  <si>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</si>
  <si>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</si>
  <si>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</si>
  <si>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</si>
  <si>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</si>
  <si>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</si>
  <si>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</si>
  <si>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</si>
  <si>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</si>
  <si>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</si>
  <si>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</si>
  <si>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</si>
  <si>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</si>
  <si>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</si>
  <si>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</si>
  <si>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</si>
  <si>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</si>
  <si>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</si>
  <si>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</si>
  <si>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</si>
  <si>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</si>
  <si>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</si>
  <si>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</si>
  <si>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</si>
  <si>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</si>
  <si>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</si>
  <si>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</si>
  <si>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</si>
  <si>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</si>
  <si>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</si>
  <si>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</si>
  <si>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</si>
  <si>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</si>
  <si>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</si>
  <si>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</si>
  <si>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</si>
  <si>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</si>
  <si>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</si>
  <si>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</si>
  <si>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</si>
  <si>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</si>
  <si>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</si>
  <si>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</si>
  <si>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</si>
  <si>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</si>
  <si>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</si>
  <si>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</si>
  <si>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</si>
  <si>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</si>
  <si>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</si>
  <si>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</si>
  <si>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</si>
  <si>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</si>
  <si>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</si>
  <si>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</si>
  <si>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</si>
  <si>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</si>
  <si>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</si>
  <si>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</si>
  <si>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</si>
  <si>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</si>
  <si>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</si>
  <si>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</si>
  <si>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</si>
  <si>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</si>
  <si>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</si>
  <si>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</si>
  <si>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</si>
  <si>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</si>
  <si>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</si>
  <si>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</si>
  <si>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</si>
  <si>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</si>
  <si>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</si>
  <si>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</si>
  <si>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</si>
  <si>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</si>
  <si>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</si>
  <si>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</si>
  <si>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</si>
  <si>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</si>
  <si>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</si>
  <si>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</si>
  <si>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</si>
  <si>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</si>
  <si>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</si>
  <si>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</si>
  <si>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</si>
  <si>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</si>
  <si>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</si>
  <si>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</si>
  <si>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</si>
  <si>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</si>
  <si>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</si>
  <si>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</si>
  <si>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</si>
  <si>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</si>
  <si>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</si>
  <si>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</si>
  <si>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</si>
  <si>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</si>
  <si>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</si>
  <si>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</si>
  <si>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</si>
  <si>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</si>
  <si>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</si>
  <si>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</si>
  <si>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</si>
  <si>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</si>
  <si>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</si>
  <si>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</si>
  <si>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</si>
  <si>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</si>
  <si>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</si>
  <si>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</si>
  <si>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</si>
  <si>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</si>
  <si>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</si>
  <si>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</si>
  <si>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</si>
  <si>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</si>
  <si>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</si>
  <si>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</si>
  <si>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</si>
  <si>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</si>
  <si>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</si>
  <si>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</si>
  <si>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</si>
  <si>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</si>
  <si>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</si>
  <si>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</si>
  <si>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</si>
  <si>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</si>
  <si>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</si>
  <si>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</si>
  <si>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</si>
  <si>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</si>
  <si>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</si>
  <si>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</si>
  <si>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</si>
  <si>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</si>
  <si>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</si>
  <si>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</si>
  <si>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</si>
  <si>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</si>
  <si>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</si>
  <si>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</si>
  <si>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</si>
  <si>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</si>
  <si>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</si>
  <si>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</si>
  <si>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</si>
  <si>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</si>
  <si>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</si>
  <si>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</si>
  <si>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</si>
  <si>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</si>
  <si>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</si>
  <si>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</si>
  <si>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</si>
  <si>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</si>
  <si>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</si>
  <si>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</si>
  <si>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</si>
  <si>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</si>
  <si>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</si>
  <si>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</si>
  <si>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</si>
  <si>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</si>
  <si>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</si>
  <si>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</si>
  <si>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</si>
  <si>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</si>
  <si>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</si>
  <si>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</si>
  <si>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</si>
  <si>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</si>
  <si>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</si>
  <si>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</si>
  <si>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</si>
  <si>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</si>
  <si>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</si>
  <si>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</si>
  <si>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</si>
  <si>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</si>
  <si>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</si>
  <si>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</si>
  <si>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</si>
  <si>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</si>
  <si>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</si>
  <si>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</si>
  <si>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</si>
  <si>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</si>
  <si>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</si>
  <si>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</si>
  <si>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</si>
  <si>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</si>
  <si>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</si>
  <si>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</si>
  <si>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</si>
  <si>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</si>
  <si>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</si>
  <si>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</si>
  <si>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</si>
  <si>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</si>
  <si>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</si>
  <si>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</si>
  <si>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</si>
  <si>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</si>
  <si>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</si>
  <si>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</si>
  <si>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</si>
  <si>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</si>
  <si>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</si>
  <si>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</si>
  <si>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</si>
  <si>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</si>
  <si>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</si>
  <si>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</si>
  <si>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</si>
  <si>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</si>
  <si>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</si>
  <si>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</si>
  <si>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</si>
  <si>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</si>
  <si>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</si>
  <si>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</si>
  <si>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</si>
  <si>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</si>
  <si>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</si>
  <si>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</si>
  <si>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</si>
  <si>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</si>
  <si>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</si>
  <si>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</si>
  <si>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</si>
  <si>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</si>
  <si>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</si>
  <si>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</si>
  <si>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</si>
  <si>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</si>
  <si>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</si>
  <si>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</si>
  <si>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</si>
  <si>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</si>
  <si>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</si>
  <si>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</si>
  <si>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</si>
  <si>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</si>
  <si>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</si>
  <si>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</si>
  <si>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</si>
  <si>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</si>
  <si>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</si>
  <si>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</si>
  <si>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</si>
  <si>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</si>
  <si>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</si>
  <si>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</si>
  <si>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</si>
  <si>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</si>
  <si>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</si>
  <si>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</si>
  <si>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</si>
  <si>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</si>
  <si>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</si>
  <si>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</si>
  <si>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</si>
  <si>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</si>
  <si>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</si>
  <si>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</si>
  <si>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</si>
  <si>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</si>
  <si>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</si>
  <si>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</si>
  <si>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</si>
  <si>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</si>
  <si>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</si>
  <si>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</si>
  <si>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</si>
  <si>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</si>
  <si>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</si>
  <si>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</si>
  <si>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</si>
  <si>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</si>
  <si>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</si>
  <si>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</si>
  <si>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</si>
  <si>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</si>
  <si>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</si>
  <si>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</si>
  <si>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</si>
  <si>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</si>
  <si>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</si>
  <si>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</si>
  <si>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</si>
  <si>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</si>
  <si>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</si>
  <si>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</si>
  <si>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</si>
  <si>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</si>
  <si>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</si>
  <si>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</si>
  <si>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</si>
  <si>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</si>
  <si>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</si>
  <si>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</si>
  <si>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</si>
  <si>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</si>
  <si>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</si>
  <si>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</si>
  <si>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</si>
  <si>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</si>
  <si>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</si>
  <si>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</si>
  <si>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</si>
  <si>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</si>
  <si>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</si>
  <si>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</si>
  <si>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</si>
  <si>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</si>
  <si>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</si>
  <si>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</si>
  <si>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</si>
  <si>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</si>
  <si>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</si>
  <si>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</si>
  <si>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</si>
  <si>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</si>
  <si>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</si>
  <si>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</si>
  <si>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</si>
  <si>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</si>
  <si>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</si>
  <si>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</si>
  <si>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</si>
  <si>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</si>
  <si>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</si>
  <si>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</si>
  <si>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</si>
  <si>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</si>
  <si>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</si>
  <si>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</si>
  <si>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</si>
  <si>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</si>
  <si>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</si>
  <si>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</si>
  <si>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</si>
  <si>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</si>
  <si>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</si>
  <si>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</si>
  <si>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</si>
  <si>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</si>
  <si>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</si>
  <si>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</si>
  <si>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</si>
  <si>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</si>
  <si>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</si>
  <si>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</si>
  <si>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</si>
  <si>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</si>
  <si>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</si>
  <si>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</si>
  <si>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</si>
  <si>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</si>
  <si>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</si>
  <si>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</si>
  <si>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</si>
  <si>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</si>
  <si>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</si>
  <si>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</si>
  <si>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</si>
  <si>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</si>
  <si>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</si>
  <si>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</si>
  <si>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</si>
  <si>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</si>
  <si>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</si>
  <si>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</si>
  <si>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</si>
  <si>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</si>
  <si>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</si>
  <si>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</si>
  <si>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</si>
  <si>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</si>
  <si>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</si>
  <si>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</si>
  <si>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</si>
  <si>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</si>
  <si>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</si>
  <si>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</si>
  <si>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</si>
  <si>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</si>
  <si>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</si>
  <si>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</si>
  <si>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</si>
  <si>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</si>
  <si>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</si>
  <si>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</si>
  <si>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</si>
  <si>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</si>
  <si>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</si>
  <si>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</si>
  <si>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</si>
  <si>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</si>
  <si>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</si>
  <si>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</si>
  <si>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</si>
  <si>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</si>
  <si>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</si>
  <si>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</si>
  <si>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</si>
  <si>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</si>
  <si>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</si>
  <si>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</si>
  <si>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</si>
  <si>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</si>
  <si>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</si>
  <si>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</si>
  <si>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</si>
  <si>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</si>
  <si>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</si>
  <si>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</si>
  <si>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</si>
  <si>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</si>
  <si>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</si>
  <si>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</si>
  <si>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</si>
  <si>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</si>
  <si>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</si>
  <si>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</si>
  <si>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</si>
  <si>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</si>
  <si>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</si>
  <si>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</si>
  <si>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</si>
  <si>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</si>
  <si>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</si>
  <si>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</si>
  <si>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</si>
  <si>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</si>
  <si>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</si>
  <si>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</si>
  <si>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</si>
  <si>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</si>
  <si>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</si>
  <si>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</si>
  <si>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</si>
  <si>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</si>
  <si>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</si>
  <si>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</si>
  <si>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</si>
  <si>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</si>
  <si>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</si>
  <si>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</si>
  <si>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</si>
  <si>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</si>
  <si>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</si>
  <si>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</si>
  <si>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</si>
  <si>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</si>
  <si>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</si>
  <si>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</si>
  <si>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</si>
  <si>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</si>
  <si>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</si>
  <si>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</si>
  <si>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</si>
  <si>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</si>
  <si>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</si>
  <si>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</si>
  <si>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</si>
  <si>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</si>
  <si>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</si>
  <si>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</si>
  <si>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</si>
  <si>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</si>
  <si>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</si>
  <si>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</si>
  <si>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</si>
  <si>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</si>
  <si>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</si>
  <si>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</si>
  <si>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</si>
  <si>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</si>
  <si>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</si>
  <si>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</si>
  <si>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</si>
  <si>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</si>
  <si>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</si>
  <si>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</si>
  <si>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</si>
  <si>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</si>
  <si>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</si>
  <si>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</si>
  <si>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</si>
  <si>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</si>
  <si>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</si>
  <si>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</si>
  <si>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</si>
  <si>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</si>
  <si>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</si>
  <si>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</si>
  <si>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</si>
  <si>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</si>
  <si>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</si>
  <si>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</si>
  <si>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</si>
  <si>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</si>
  <si>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</si>
  <si>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</si>
  <si>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</si>
  <si>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</si>
  <si>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</si>
  <si>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</si>
  <si>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</si>
  <si>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</si>
  <si>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</si>
  <si>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</si>
  <si>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</si>
  <si>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</si>
  <si>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</si>
  <si>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</si>
  <si>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</si>
  <si>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</si>
  <si>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</si>
  <si>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</si>
  <si>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</si>
  <si>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</si>
  <si>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</si>
  <si>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</si>
  <si>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</si>
  <si>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</si>
  <si>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</si>
  <si>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</si>
  <si>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</si>
  <si>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</si>
  <si>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</si>
  <si>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</si>
  <si>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</si>
  <si>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</si>
  <si>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</si>
  <si>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</si>
  <si>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</si>
  <si>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</si>
  <si>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</si>
  <si>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</si>
  <si>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</si>
  <si>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</si>
  <si>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</si>
  <si>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</si>
  <si>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</si>
  <si>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</si>
  <si>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</si>
  <si>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</si>
  <si>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</si>
  <si>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</si>
  <si>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</si>
  <si>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</si>
  <si>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</si>
  <si>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</si>
  <si>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</si>
  <si>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</si>
  <si>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</si>
  <si>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</si>
  <si>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</si>
  <si>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</si>
  <si>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</si>
  <si>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</si>
  <si>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</si>
  <si>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</si>
  <si>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</si>
  <si>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</si>
  <si>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</si>
  <si>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</si>
  <si>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</si>
  <si>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</si>
  <si>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</si>
  <si>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</si>
  <si>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</si>
  <si>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</si>
  <si>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</si>
  <si>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</si>
  <si>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</si>
  <si>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</si>
  <si>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</si>
  <si>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</si>
  <si>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</si>
  <si>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</si>
  <si>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</si>
  <si>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</si>
  <si>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</si>
  <si>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</si>
  <si>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</si>
  <si>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</si>
  <si>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</si>
  <si>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</si>
  <si>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</si>
  <si>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</si>
  <si>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</si>
  <si>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</si>
  <si>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</si>
  <si>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</si>
  <si>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</si>
  <si>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</si>
  <si>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</si>
  <si>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</si>
  <si>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</si>
  <si>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</si>
  <si>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</si>
  <si>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</si>
  <si>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</si>
  <si>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</si>
  <si>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</si>
  <si>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</si>
  <si>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</si>
  <si>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</si>
  <si>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</si>
  <si>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</si>
  <si>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</si>
  <si>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</si>
  <si>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</si>
  <si>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</si>
  <si>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</si>
  <si>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</si>
  <si>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</si>
  <si>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</si>
  <si>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</si>
  <si>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</si>
  <si>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</si>
  <si>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</si>
  <si>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</si>
  <si>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</si>
  <si>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</si>
  <si>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</si>
  <si>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</si>
  <si>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</si>
  <si>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</si>
  <si>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</si>
  <si>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</si>
  <si>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</si>
  <si>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</si>
  <si>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</si>
  <si>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</si>
  <si>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</si>
  <si>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</si>
  <si>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</si>
  <si>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</si>
  <si>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</si>
  <si>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</si>
  <si>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</si>
  <si>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</si>
  <si>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</si>
  <si>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</si>
  <si>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</si>
  <si>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</si>
  <si>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</si>
  <si>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</si>
  <si>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</si>
  <si>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</si>
  <si>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</si>
  <si>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</si>
  <si>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</si>
  <si>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</si>
  <si>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</si>
  <si>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</si>
  <si>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</si>
  <si>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</si>
  <si>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</si>
  <si>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</si>
  <si>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</si>
  <si>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</si>
  <si>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</si>
  <si>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</si>
  <si>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</si>
  <si>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</si>
  <si>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</si>
  <si>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</si>
  <si>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</si>
  <si>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</si>
  <si>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</si>
  <si>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</si>
  <si>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</si>
  <si>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</si>
  <si>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</si>
  <si>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</si>
  <si>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</si>
  <si>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</si>
  <si>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</si>
  <si>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</si>
  <si>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</si>
  <si>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</si>
  <si>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</si>
  <si>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</si>
  <si>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</si>
  <si>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</si>
  <si>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</si>
  <si>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</si>
  <si>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</si>
  <si>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</si>
  <si>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</si>
  <si>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</si>
  <si>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</si>
  <si>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</si>
  <si>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</si>
  <si>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</si>
  <si>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</si>
  <si>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</si>
  <si>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</si>
  <si>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</si>
  <si>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</si>
  <si>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</si>
  <si>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</si>
  <si>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</si>
  <si>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</si>
  <si>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</si>
  <si>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</si>
  <si>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</si>
  <si>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</si>
  <si>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</si>
  <si>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</si>
  <si>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</si>
  <si>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</si>
  <si>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</si>
  <si>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</si>
  <si>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</si>
  <si>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</si>
  <si>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</si>
  <si>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</si>
  <si>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</si>
  <si>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</si>
  <si>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</si>
  <si>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</si>
  <si>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</si>
  <si>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</si>
  <si>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</si>
  <si>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</si>
  <si>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</si>
  <si>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</si>
  <si>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</si>
  <si>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</si>
  <si>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</si>
  <si>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</si>
  <si>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</si>
  <si>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</si>
  <si>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</si>
  <si>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</si>
  <si>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</si>
  <si>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</si>
  <si>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</si>
  <si>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</si>
  <si>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</si>
  <si>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</si>
  <si>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</si>
  <si>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</si>
  <si>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</si>
  <si>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</si>
  <si>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</si>
  <si>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</si>
  <si>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</si>
  <si>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</si>
  <si>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</si>
  <si>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</si>
  <si>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</si>
  <si>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</si>
  <si>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</si>
  <si>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</si>
  <si>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</si>
  <si>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</si>
  <si>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</si>
  <si>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</si>
  <si>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</si>
  <si>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</si>
  <si>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</si>
  <si>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</si>
  <si>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</si>
  <si>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</si>
  <si>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</si>
  <si>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</si>
  <si>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</si>
  <si>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</si>
  <si>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</si>
  <si>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</si>
  <si>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</si>
  <si>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</si>
  <si>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</si>
  <si>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</si>
  <si>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</si>
  <si>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</si>
  <si>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</si>
  <si>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</si>
  <si>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</si>
  <si>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</si>
  <si>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</si>
  <si>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</si>
  <si>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</si>
  <si>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</si>
  <si>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</si>
  <si>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</si>
  <si>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</si>
  <si>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</si>
  <si>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</si>
  <si>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</si>
  <si>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</si>
  <si>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</si>
  <si>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</si>
  <si>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</si>
  <si>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</si>
  <si>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</si>
  <si>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</si>
  <si>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</si>
  <si>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</si>
  <si>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</si>
  <si>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</si>
  <si>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</si>
  <si>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</si>
  <si>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</si>
  <si>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</si>
  <si>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</si>
  <si>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</si>
  <si>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</si>
  <si>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</si>
  <si>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</si>
  <si>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</si>
  <si>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</si>
  <si>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</si>
  <si>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</si>
  <si>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</si>
  <si>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</si>
  <si>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</si>
  <si>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</si>
  <si>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</si>
  <si>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</si>
  <si>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</si>
  <si>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</si>
  <si>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</si>
  <si>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</si>
  <si>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</si>
  <si>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</si>
  <si>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</si>
  <si>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</si>
  <si>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</si>
  <si>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</si>
  <si>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</si>
  <si>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</si>
  <si>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</si>
  <si>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</si>
  <si>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</si>
  <si>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</si>
  <si>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</si>
  <si>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</si>
  <si>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</si>
  <si>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</si>
  <si>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</si>
  <si>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</si>
  <si>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</si>
  <si>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</si>
  <si>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</si>
  <si>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</si>
  <si>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</si>
  <si>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</si>
  <si>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</si>
  <si>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</si>
  <si>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</si>
  <si>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</si>
  <si>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</si>
  <si>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</si>
  <si>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</si>
  <si>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</si>
  <si>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</si>
  <si>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</si>
  <si>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</si>
  <si>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</si>
  <si>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</si>
  <si>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</si>
  <si>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</si>
  <si>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</si>
  <si>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</si>
  <si>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</si>
  <si>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</si>
  <si>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</si>
  <si>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</si>
  <si>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</si>
  <si>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</si>
  <si>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</si>
  <si>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</si>
  <si>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</si>
  <si>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</si>
  <si>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</si>
  <si>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</si>
  <si>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</si>
  <si>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</si>
  <si>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</si>
  <si>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</si>
  <si>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</si>
  <si>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</si>
  <si>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</si>
  <si>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</si>
  <si>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</si>
  <si>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</si>
  <si>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</si>
  <si>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</si>
  <si>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</si>
  <si>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</si>
  <si>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</si>
  <si>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</si>
  <si>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</si>
  <si>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</si>
  <si>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</si>
  <si>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</si>
  <si>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</si>
  <si>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</si>
  <si>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</si>
  <si>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</si>
  <si>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</si>
  <si>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</si>
  <si>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</si>
  <si>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</si>
  <si>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</si>
  <si>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</si>
  <si>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</si>
  <si>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</si>
  <si>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</si>
  <si>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</si>
  <si>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</si>
  <si>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</si>
  <si>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</si>
  <si>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</si>
  <si>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</si>
  <si>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</si>
  <si>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</si>
  <si>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</si>
  <si>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</si>
  <si>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</si>
  <si>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</si>
  <si>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</si>
  <si>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</si>
  <si>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</si>
  <si>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</si>
  <si>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</si>
  <si>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</si>
  <si>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</si>
  <si>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</si>
  <si>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</si>
  <si>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</si>
  <si>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</si>
  <si>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</si>
  <si>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</si>
  <si>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</si>
  <si>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</si>
  <si>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</si>
  <si>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</si>
  <si>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</si>
  <si>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</si>
  <si>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</si>
  <si>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</si>
  <si>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</si>
  <si>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</si>
  <si>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</si>
  <si>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</si>
  <si>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</si>
  <si>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</si>
  <si>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</si>
  <si>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</si>
  <si>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</si>
  <si>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</si>
  <si>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</si>
  <si>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</si>
  <si>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</si>
  <si>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</si>
  <si>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</si>
  <si>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</si>
  <si>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</si>
  <si>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</si>
  <si>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</si>
  <si>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</si>
  <si>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</si>
  <si>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</si>
  <si>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</si>
  <si>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</si>
  <si>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</si>
  <si>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</si>
  <si>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</si>
  <si>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</si>
  <si>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</si>
  <si>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</si>
  <si>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</si>
  <si>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</si>
  <si>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</si>
  <si>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</si>
  <si>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</si>
  <si>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</si>
  <si>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</si>
  <si>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</si>
  <si>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</si>
  <si>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</si>
  <si>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</si>
  <si>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</si>
  <si>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</si>
  <si>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</si>
  <si>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</si>
  <si>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</si>
  <si>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</si>
  <si>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</si>
  <si>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</si>
  <si>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</si>
  <si>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</si>
  <si>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</si>
  <si>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</si>
  <si>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</si>
  <si>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</si>
  <si>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</si>
  <si>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</si>
  <si>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</si>
  <si>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</si>
  <si>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</si>
  <si>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</si>
  <si>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</si>
  <si>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</si>
  <si>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</si>
  <si>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</si>
  <si>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</si>
  <si>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</si>
  <si>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</si>
  <si>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</si>
  <si>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</si>
  <si>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</si>
  <si>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</si>
  <si>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</si>
  <si>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</si>
  <si>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</si>
  <si>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</si>
  <si>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</si>
  <si>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</si>
  <si>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</si>
  <si>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</si>
  <si>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</si>
  <si>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</si>
  <si>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</si>
  <si>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</si>
  <si>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</si>
  <si>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</si>
  <si>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</si>
  <si>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</si>
  <si>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</si>
  <si>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</si>
  <si>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</si>
  <si>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</si>
  <si>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</si>
  <si>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</si>
  <si>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</si>
  <si>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</si>
  <si>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</si>
  <si>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</si>
  <si>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</si>
  <si>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</si>
  <si>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</si>
  <si>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</si>
  <si>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</si>
  <si>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</si>
  <si>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</si>
  <si>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</si>
  <si>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</si>
  <si>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</si>
  <si>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</si>
  <si>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</si>
  <si>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</si>
  <si>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</si>
  <si>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</si>
  <si>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</si>
  <si>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</si>
  <si>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</si>
  <si>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</si>
  <si>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</si>
  <si>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</si>
  <si>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</si>
  <si>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</si>
  <si>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</si>
  <si>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</si>
  <si>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</si>
  <si>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</si>
  <si>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</si>
  <si>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</si>
  <si>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</si>
  <si>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</si>
  <si>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</si>
  <si>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</si>
  <si>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</si>
  <si>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</si>
  <si>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</si>
  <si>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</si>
  <si>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</si>
  <si>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</si>
  <si>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</si>
  <si>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</si>
  <si>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</si>
  <si>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</si>
  <si>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</si>
  <si>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</si>
  <si>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</si>
  <si>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</si>
  <si>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</si>
  <si>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</si>
  <si>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</si>
  <si>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</si>
  <si>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</si>
  <si>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</si>
  <si>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</si>
  <si>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</si>
  <si>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</si>
  <si>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</si>
  <si>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</si>
  <si>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</si>
  <si>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</si>
  <si>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</si>
  <si>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</si>
  <si>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</si>
  <si>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</si>
  <si>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</si>
  <si>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</si>
  <si>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</si>
  <si>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</si>
  <si>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</si>
  <si>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</si>
  <si>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</si>
  <si>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</si>
  <si>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</si>
  <si>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</si>
  <si>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</si>
  <si>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</si>
  <si>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</si>
  <si>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</si>
  <si>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</si>
  <si>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</si>
  <si>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</si>
  <si>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</si>
  <si>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</si>
  <si>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</si>
  <si>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</si>
  <si>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</si>
  <si>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</si>
  <si>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</si>
  <si>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</si>
  <si>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</si>
  <si>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</si>
  <si>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</si>
  <si>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</si>
  <si>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</si>
  <si>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</si>
  <si>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</si>
  <si>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</si>
  <si>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</si>
  <si>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</si>
  <si>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</si>
  <si>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</si>
  <si>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</si>
  <si>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</si>
  <si>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</si>
  <si>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</si>
  <si>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</si>
  <si>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</si>
  <si>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</si>
  <si>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</si>
  <si>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</si>
  <si>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</si>
  <si>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</si>
  <si>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</si>
  <si>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</si>
  <si>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</si>
  <si>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</si>
  <si>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</si>
  <si>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</si>
  <si>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</si>
  <si>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</si>
  <si>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</si>
  <si>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</si>
  <si>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</si>
  <si>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</si>
  <si>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</si>
  <si>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</si>
  <si>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</si>
  <si>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</si>
  <si>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</si>
  <si>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</si>
  <si>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</si>
  <si>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</si>
  <si>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</si>
  <si>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</si>
  <si>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</si>
  <si>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</si>
  <si>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</si>
  <si>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</si>
  <si>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</si>
  <si>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</si>
  <si>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</si>
  <si>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</si>
  <si>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</si>
  <si>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</si>
  <si>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</si>
  <si>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</si>
  <si>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</si>
  <si>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</si>
  <si>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</si>
  <si>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</si>
  <si>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</si>
  <si>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</si>
  <si>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</si>
  <si>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</si>
  <si>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</si>
  <si>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</si>
  <si>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</si>
  <si>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</si>
  <si>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</si>
  <si>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</si>
  <si>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</si>
  <si>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</si>
  <si>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</si>
  <si>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</si>
  <si>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</si>
  <si>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</si>
  <si>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</si>
  <si>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</si>
  <si>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</si>
  <si>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</si>
  <si>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</si>
  <si>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</si>
  <si>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</si>
  <si>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</si>
  <si>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</si>
  <si>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</si>
  <si>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</si>
  <si>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</si>
  <si>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</si>
  <si>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</si>
  <si>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</si>
  <si>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</si>
  <si>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</si>
  <si>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</si>
  <si>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</si>
  <si>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</si>
  <si>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</si>
  <si>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</si>
  <si>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</si>
  <si>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</si>
  <si>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</si>
  <si>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</si>
  <si>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</si>
  <si>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</si>
  <si>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</si>
  <si>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</si>
  <si>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</si>
  <si>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</si>
  <si>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</si>
  <si>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</si>
  <si>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</si>
  <si>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</si>
  <si>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</si>
  <si>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</si>
  <si>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</si>
  <si>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</si>
  <si>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</si>
  <si>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</si>
  <si>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</si>
  <si>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</si>
  <si>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</si>
  <si>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</si>
  <si>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</si>
  <si>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</si>
  <si>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</si>
  <si>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</si>
  <si>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</si>
  <si>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</si>
  <si>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</si>
  <si>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</si>
  <si>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</si>
  <si>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</si>
  <si>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</si>
  <si>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</si>
  <si>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</si>
  <si>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</si>
  <si>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</si>
  <si>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</si>
  <si>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</si>
  <si>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</si>
  <si>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</si>
  <si>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</si>
  <si>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</si>
  <si>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</si>
  <si>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</si>
  <si>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</si>
  <si>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</si>
  <si>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</si>
  <si>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</si>
  <si>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</si>
  <si>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</si>
  <si>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</si>
  <si>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</si>
  <si>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</si>
  <si>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</si>
  <si>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</si>
  <si>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</si>
  <si>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</si>
  <si>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</si>
  <si>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</si>
  <si>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</si>
  <si>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</si>
  <si>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</si>
  <si>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</si>
  <si>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</si>
  <si>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</si>
  <si>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</si>
  <si>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</si>
  <si>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</si>
  <si>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</si>
  <si>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</si>
  <si>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</si>
  <si>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</si>
  <si>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</si>
  <si>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</si>
  <si>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</si>
  <si>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</si>
  <si>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</si>
  <si>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</si>
  <si>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</si>
  <si>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</si>
  <si>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</si>
  <si>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</si>
  <si>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</si>
  <si>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</si>
  <si>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</si>
  <si>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</si>
  <si>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</si>
  <si>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</si>
  <si>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</si>
  <si>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</si>
  <si>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</si>
  <si>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</si>
  <si>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</si>
  <si>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</si>
  <si>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</si>
  <si>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</si>
  <si>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</si>
  <si>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</si>
  <si>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</si>
  <si>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</si>
  <si>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</si>
  <si>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</si>
  <si>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</si>
  <si>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</si>
  <si>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</si>
  <si>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</si>
  <si>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</si>
  <si>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</si>
  <si>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</si>
  <si>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</si>
  <si>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</si>
  <si>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</si>
  <si>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</si>
  <si>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</si>
  <si>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</si>
  <si>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</si>
  <si>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</si>
  <si>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</si>
  <si>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</si>
  <si>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</si>
  <si>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</si>
  <si>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</si>
  <si>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</si>
  <si>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</si>
  <si>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</si>
  <si>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</si>
  <si>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</si>
  <si>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</si>
  <si>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</si>
  <si>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</si>
  <si>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</si>
  <si>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</si>
  <si>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</si>
  <si>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</si>
  <si>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</si>
  <si>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</si>
  <si>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</si>
  <si>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</si>
  <si>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</si>
  <si>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</si>
  <si>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</si>
  <si>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</si>
  <si>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</si>
  <si>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</si>
  <si>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</si>
  <si>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</si>
  <si>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</si>
  <si>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</si>
  <si>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</si>
  <si>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</si>
  <si>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</si>
  <si>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</si>
  <si>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</si>
  <si>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</si>
  <si>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</si>
  <si>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</si>
  <si>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</si>
  <si>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</si>
  <si>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</si>
  <si>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</si>
  <si>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</si>
  <si>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</si>
  <si>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</si>
  <si>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</si>
  <si>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</si>
  <si>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</si>
  <si>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</si>
  <si>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</si>
  <si>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</si>
  <si>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</si>
  <si>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</si>
  <si>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</si>
  <si>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</si>
  <si>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</si>
  <si>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</si>
  <si>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</si>
  <si>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</si>
  <si>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</si>
  <si>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</si>
  <si>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</si>
  <si>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</si>
  <si>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</si>
  <si>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</si>
  <si>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</si>
  <si>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</si>
  <si>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</si>
  <si>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</si>
  <si>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</si>
  <si>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</si>
  <si>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</si>
  <si>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</si>
  <si>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</si>
  <si>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</si>
  <si>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</si>
  <si>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</si>
  <si>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</si>
  <si>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</si>
  <si>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</si>
  <si>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</si>
  <si>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</si>
  <si>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</si>
  <si>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</si>
  <si>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</si>
  <si>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</si>
  <si>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</si>
  <si>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</si>
  <si>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</si>
  <si>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</si>
  <si>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</si>
  <si>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</si>
  <si>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</si>
  <si>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</si>
  <si>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</si>
  <si>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</si>
  <si>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</si>
  <si>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</si>
  <si>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</si>
  <si>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</si>
  <si>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</si>
  <si>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</si>
  <si>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</si>
  <si>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</si>
  <si>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</si>
  <si>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</si>
  <si>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</si>
  <si>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</si>
  <si>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</si>
  <si>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</si>
  <si>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</si>
  <si>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</si>
  <si>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</si>
  <si>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</si>
  <si>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</si>
  <si>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</si>
  <si>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</si>
  <si>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</si>
  <si>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</si>
  <si>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</si>
  <si>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</si>
  <si>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</si>
  <si>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</si>
  <si>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</si>
  <si>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</si>
  <si>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</si>
  <si>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</si>
  <si>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</si>
  <si>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</si>
  <si>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</si>
  <si>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</si>
  <si>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</si>
  <si>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</si>
  <si>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</si>
  <si>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</si>
  <si>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</si>
  <si>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</si>
  <si>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</si>
  <si>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</si>
  <si>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</si>
  <si>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</si>
  <si>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</si>
  <si>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</si>
  <si>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</si>
  <si>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</si>
  <si>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</si>
  <si>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</si>
  <si>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</si>
  <si>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</si>
  <si>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</si>
  <si>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</si>
  <si>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</si>
  <si>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</si>
  <si>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</si>
  <si>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</si>
  <si>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</si>
  <si>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</si>
  <si>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</si>
  <si>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</si>
  <si>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</si>
  <si>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</si>
  <si>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</si>
  <si>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</si>
  <si>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</si>
  <si>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</si>
  <si>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</si>
  <si>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</si>
  <si>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</si>
  <si>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</si>
  <si>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</si>
  <si>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</si>
  <si>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</si>
  <si>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</si>
  <si>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</si>
  <si>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</si>
  <si>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</si>
  <si>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</si>
  <si>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</si>
  <si>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</si>
  <si>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</si>
  <si>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</si>
  <si>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</si>
  <si>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</si>
  <si>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</si>
  <si>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</si>
  <si>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</si>
  <si>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</si>
  <si>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</si>
  <si>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</si>
  <si>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</si>
  <si>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</si>
  <si>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</si>
  <si>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</si>
  <si>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</si>
  <si>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</si>
  <si>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</si>
  <si>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</si>
  <si>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</si>
  <si>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</si>
  <si>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</si>
  <si>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</si>
  <si>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</si>
  <si>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</si>
  <si>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</si>
  <si>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</si>
  <si>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</si>
  <si>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</si>
  <si>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</si>
  <si>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</si>
  <si>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</si>
  <si>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</si>
  <si>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</si>
  <si>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</si>
  <si>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</si>
  <si>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</si>
  <si>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</si>
  <si>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</si>
  <si>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</si>
  <si>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</si>
  <si>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</si>
  <si>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</si>
  <si>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</si>
  <si>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</si>
  <si>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</si>
  <si>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</si>
  <si>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</si>
  <si>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</si>
  <si>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</si>
  <si>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</si>
  <si>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</si>
  <si>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</si>
  <si>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</si>
  <si>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</si>
  <si>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</si>
  <si>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</si>
  <si>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</si>
  <si>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</si>
  <si>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</si>
  <si>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</si>
  <si>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</si>
  <si>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</si>
  <si>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</si>
  <si>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</si>
  <si>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</si>
  <si>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</si>
  <si>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</si>
  <si>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</si>
  <si>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</si>
  <si>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</si>
  <si>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</si>
  <si>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</si>
  <si>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</si>
  <si>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</si>
  <si>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</si>
  <si>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</si>
  <si>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</si>
  <si>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</si>
  <si>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</si>
  <si>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</si>
  <si>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</si>
  <si>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</si>
  <si>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</si>
  <si>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</si>
  <si>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</si>
  <si>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</si>
  <si>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</si>
  <si>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</si>
  <si>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</si>
  <si>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</si>
  <si>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</si>
  <si>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</si>
  <si>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</si>
  <si>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</si>
  <si>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</si>
  <si>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</si>
  <si>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</si>
  <si>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</si>
  <si>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</si>
  <si>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</si>
  <si>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</si>
  <si>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</si>
  <si>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</si>
  <si>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</si>
  <si>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</si>
  <si>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</si>
  <si>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</si>
  <si>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</si>
  <si>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</si>
  <si>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</si>
  <si>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</si>
  <si>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</si>
  <si>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</si>
  <si>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</si>
  <si>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</si>
  <si>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</si>
  <si>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</si>
  <si>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</si>
  <si>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</si>
  <si>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</si>
  <si>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</si>
  <si>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</si>
  <si>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</si>
  <si>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</si>
  <si>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</si>
  <si>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</si>
  <si>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</si>
  <si>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</si>
  <si>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</si>
  <si>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</si>
  <si>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</si>
  <si>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</si>
  <si>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</si>
  <si>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</si>
  <si>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</si>
  <si>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</si>
  <si>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</si>
  <si>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</si>
  <si>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</si>
  <si>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</si>
  <si>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</si>
  <si>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</si>
  <si>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</si>
  <si>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</si>
  <si>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</si>
  <si>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</si>
  <si>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</si>
  <si>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</si>
  <si>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</si>
  <si>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</si>
  <si>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</si>
  <si>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</si>
  <si>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</si>
  <si>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</si>
  <si>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</si>
  <si>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</si>
  <si>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</si>
  <si>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</si>
  <si>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</si>
  <si>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</si>
  <si>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</si>
  <si>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</si>
  <si>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</si>
  <si>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</si>
  <si>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</si>
  <si>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</si>
  <si>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</si>
  <si>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</si>
  <si>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</si>
  <si>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</si>
  <si>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</si>
  <si>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</si>
  <si>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</si>
  <si>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</si>
  <si>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</si>
  <si>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</si>
  <si>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</si>
  <si>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</si>
  <si>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</si>
  <si>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</si>
  <si>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</si>
  <si>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</si>
  <si>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</si>
  <si>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</si>
  <si>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</si>
  <si>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</si>
  <si>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</si>
  <si>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</si>
  <si>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</si>
  <si>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</si>
  <si>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</si>
  <si>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</si>
  <si>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</si>
  <si>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</si>
  <si>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</si>
  <si>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</si>
  <si>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</si>
  <si>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</si>
  <si>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</si>
  <si>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</si>
  <si>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</si>
  <si>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</si>
  <si>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</si>
  <si>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</si>
  <si>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</si>
  <si>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</si>
  <si>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</si>
  <si>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</si>
  <si>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</si>
  <si>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</si>
  <si>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</si>
  <si>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</si>
  <si>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</si>
  <si>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</si>
  <si>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</si>
  <si>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</si>
  <si>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</si>
  <si>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</si>
  <si>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</si>
  <si>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</si>
  <si>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</si>
  <si>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</si>
  <si>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</si>
  <si>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</si>
  <si>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</si>
  <si>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</si>
  <si>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</si>
  <si>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</si>
  <si>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</si>
  <si>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</si>
  <si>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</si>
  <si>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</si>
  <si>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</si>
  <si>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</si>
  <si>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</si>
  <si>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</si>
  <si>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</si>
  <si>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</si>
  <si>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</si>
  <si>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</si>
  <si>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</si>
  <si>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</si>
  <si>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</si>
  <si>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</si>
  <si>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</si>
  <si>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</si>
  <si>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</si>
  <si>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</si>
  <si>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</si>
  <si>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</si>
  <si>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</si>
  <si>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</si>
  <si>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</si>
  <si>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</si>
  <si>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</si>
  <si>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</si>
  <si>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</si>
  <si>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</si>
  <si>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</si>
  <si>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</si>
  <si>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</si>
  <si>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</si>
  <si>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</si>
  <si>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</si>
  <si>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</si>
  <si>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</si>
  <si>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</si>
  <si>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</si>
  <si>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</si>
  <si>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</si>
  <si>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</si>
  <si>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</si>
  <si>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</si>
  <si>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</si>
  <si>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</si>
  <si>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</si>
  <si>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</si>
  <si>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</si>
  <si>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</si>
  <si>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</si>
  <si>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</si>
  <si>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</si>
  <si>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</si>
  <si>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</si>
  <si>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</si>
  <si>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</si>
  <si>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</si>
  <si>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</si>
  <si>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</si>
  <si>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</si>
  <si>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</si>
  <si>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</si>
  <si>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</si>
  <si>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</si>
  <si>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</si>
  <si>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</si>
  <si>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</si>
  <si>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</si>
  <si>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</si>
  <si>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</si>
  <si>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</si>
  <si>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</si>
  <si>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</si>
  <si>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</si>
  <si>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</si>
  <si>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</si>
  <si>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</si>
  <si>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</si>
  <si>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</si>
  <si>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</si>
  <si>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</si>
  <si>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</si>
  <si>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</si>
  <si>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</si>
  <si>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</si>
  <si>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</si>
  <si>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</si>
  <si>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</si>
  <si>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</si>
  <si>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</si>
  <si>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</si>
  <si>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</si>
  <si>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</si>
  <si>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</si>
  <si>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</si>
  <si>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</si>
  <si>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</si>
  <si>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</si>
  <si>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</si>
  <si>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</si>
  <si>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</si>
  <si>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</si>
  <si>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</si>
  <si>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</si>
  <si>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</si>
  <si>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</si>
  <si>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</si>
  <si>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</si>
  <si>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</si>
  <si>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</si>
  <si>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</si>
  <si>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</si>
  <si>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</si>
  <si>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</si>
  <si>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</si>
  <si>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</si>
  <si>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</si>
  <si>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</si>
  <si>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</si>
  <si>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</si>
  <si>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</si>
  <si>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</si>
  <si>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</si>
  <si>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</si>
  <si>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</si>
  <si>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</si>
  <si>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</si>
  <si>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</si>
  <si>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</si>
  <si>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</si>
  <si>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</si>
  <si>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</si>
  <si>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</si>
  <si>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</si>
  <si>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</si>
  <si>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</si>
  <si>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</si>
  <si>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</si>
  <si>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</si>
  <si>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</si>
  <si>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</si>
  <si>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</si>
  <si>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</si>
  <si>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</si>
  <si>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</si>
  <si>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</si>
  <si>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</si>
  <si>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</si>
  <si>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</si>
  <si>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</si>
  <si>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</si>
  <si>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</si>
  <si>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</si>
  <si>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</si>
  <si>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</si>
  <si>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</si>
  <si>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</si>
  <si>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</si>
  <si>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</si>
  <si>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</si>
  <si>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</si>
  <si>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</si>
  <si>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</si>
  <si>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</si>
  <si>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</si>
  <si>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</si>
  <si>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</si>
  <si>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</si>
  <si>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</si>
  <si>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</si>
  <si>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</si>
  <si>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</si>
  <si>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</si>
  <si>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</si>
  <si>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</si>
  <si>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</si>
  <si>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</si>
  <si>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</si>
  <si>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</si>
  <si>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</si>
  <si>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</si>
  <si>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</si>
  <si>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</si>
  <si>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</si>
  <si>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</si>
  <si>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</si>
  <si>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</si>
  <si>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</si>
  <si>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</si>
  <si>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</si>
  <si>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</si>
  <si>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</si>
  <si>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</si>
  <si>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</si>
  <si>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</si>
  <si>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</si>
  <si>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</si>
  <si>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</si>
  <si>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</si>
  <si>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</si>
  <si>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</si>
  <si>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</si>
  <si>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</si>
  <si>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</si>
  <si>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</si>
  <si>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</si>
  <si>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</si>
  <si>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</si>
  <si>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</si>
  <si>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</si>
  <si>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</si>
  <si>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</si>
  <si>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</si>
  <si>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</si>
  <si>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</si>
  <si>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</si>
  <si>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</si>
  <si>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</si>
  <si>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</si>
  <si>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</si>
  <si>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</si>
  <si>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</si>
  <si>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</si>
  <si>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</si>
  <si>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</si>
  <si>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</si>
  <si>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</si>
  <si>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</si>
  <si>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</si>
  <si>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</si>
  <si>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</si>
  <si>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</si>
  <si>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</si>
  <si>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</si>
  <si>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</si>
  <si>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</si>
  <si>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</si>
  <si>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</si>
  <si>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</si>
  <si>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</si>
  <si>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</si>
  <si>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</si>
  <si>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</si>
  <si>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</si>
  <si>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</si>
  <si>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</si>
  <si>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</si>
  <si>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</si>
  <si>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</si>
  <si>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</si>
  <si>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</si>
  <si>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</si>
  <si>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</si>
  <si>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</si>
  <si>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</si>
  <si>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</si>
  <si>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</si>
  <si>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</si>
  <si>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</si>
  <si>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</si>
  <si>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</si>
  <si>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</si>
  <si>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</si>
  <si>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</si>
  <si>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</si>
  <si>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</si>
  <si>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</si>
  <si>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</si>
  <si>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</si>
  <si>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</si>
  <si>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</si>
  <si>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</si>
  <si>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</si>
  <si>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</si>
  <si>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</si>
  <si>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</si>
  <si>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</si>
  <si>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</si>
  <si>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</si>
  <si>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</si>
  <si>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</si>
  <si>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</si>
  <si>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</si>
  <si>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</si>
  <si>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</si>
  <si>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</si>
  <si>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</si>
  <si>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</si>
  <si>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</si>
  <si>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</si>
  <si>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</si>
  <si>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</si>
  <si>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</si>
  <si>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</si>
  <si>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</si>
  <si>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</si>
  <si>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</si>
  <si>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</si>
  <si>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</si>
  <si>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</si>
  <si>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</si>
  <si>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</si>
  <si>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</si>
  <si>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</si>
  <si>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</si>
  <si>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</si>
  <si>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</si>
  <si>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</si>
  <si>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</si>
  <si>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</si>
  <si>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</si>
  <si>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</si>
  <si>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</si>
  <si>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</si>
  <si>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</si>
  <si>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</si>
  <si>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</si>
  <si>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</si>
  <si>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</si>
  <si>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</si>
  <si>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</si>
  <si>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</si>
  <si>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</si>
  <si>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</si>
  <si>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</si>
  <si>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</si>
  <si>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</si>
  <si>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</si>
  <si>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</si>
  <si>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</si>
  <si>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</si>
  <si>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</si>
  <si>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</si>
  <si>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</si>
  <si>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</si>
  <si>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</si>
  <si>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</si>
  <si>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</si>
  <si>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</si>
  <si>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</si>
  <si>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</si>
  <si>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</si>
  <si>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</si>
  <si>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</si>
  <si>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</si>
  <si>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</si>
  <si>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</si>
  <si>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</si>
  <si>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</si>
  <si>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</si>
  <si>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</si>
  <si>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</si>
  <si>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</si>
  <si>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</si>
  <si>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</si>
  <si>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</si>
  <si>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</si>
  <si>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</si>
  <si>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</si>
  <si>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</si>
  <si>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</si>
  <si>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</si>
  <si>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</si>
  <si>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</si>
  <si>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</si>
  <si>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</si>
  <si>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</si>
  <si>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</si>
  <si>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</si>
  <si>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</si>
  <si>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</si>
  <si>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</si>
  <si>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</si>
  <si>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</si>
  <si>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</si>
  <si>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</si>
  <si>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</si>
  <si>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</si>
  <si>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</si>
  <si>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</si>
  <si>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</si>
  <si>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</si>
  <si>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</si>
  <si>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</si>
  <si>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</si>
  <si>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</si>
  <si>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</si>
  <si>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</si>
  <si>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</si>
  <si>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</si>
  <si>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</si>
  <si>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</si>
  <si>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</si>
  <si>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</si>
  <si>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</si>
  <si>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</si>
  <si>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</si>
  <si>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</si>
  <si>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</si>
  <si>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</si>
  <si>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</si>
  <si>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</si>
  <si>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</si>
  <si>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</si>
  <si>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</si>
  <si>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</si>
  <si>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</si>
  <si>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</si>
  <si>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</si>
  <si>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</si>
  <si>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</si>
  <si>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</si>
  <si>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</si>
  <si>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</si>
  <si>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</si>
  <si>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</si>
  <si>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</si>
  <si>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</si>
  <si>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</si>
  <si>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</si>
  <si>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</si>
  <si>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</si>
  <si>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</si>
  <si>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</si>
  <si>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</si>
  <si>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</si>
  <si>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</si>
  <si>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</si>
  <si>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</si>
  <si>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</si>
  <si>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</si>
  <si>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</si>
  <si>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</si>
  <si>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</si>
  <si>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</si>
  <si>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</si>
  <si>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</si>
  <si>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</si>
  <si>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</si>
  <si>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</si>
  <si>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</si>
  <si>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</si>
  <si>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</si>
  <si>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</si>
  <si>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</si>
  <si>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</si>
  <si>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</si>
  <si>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</si>
  <si>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</si>
  <si>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</si>
  <si>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</si>
  <si>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</si>
  <si>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</si>
  <si>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</si>
  <si>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</si>
  <si>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</si>
  <si>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</si>
  <si>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</si>
  <si>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</si>
  <si>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</si>
  <si>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</si>
  <si>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</si>
  <si>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</si>
  <si>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</si>
  <si>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</si>
  <si>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</si>
  <si>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</si>
  <si>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</si>
  <si>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</si>
  <si>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</si>
  <si>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</si>
  <si>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</si>
  <si>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</si>
  <si>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</si>
  <si>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</si>
  <si>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</si>
  <si>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</si>
  <si>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</si>
  <si>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</si>
  <si>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</si>
  <si>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</si>
  <si>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</si>
  <si>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</si>
  <si>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</si>
  <si>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</si>
  <si>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</si>
  <si>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</si>
  <si>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</si>
  <si>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</si>
  <si>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</si>
  <si>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</si>
  <si>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</si>
  <si>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</si>
  <si>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</si>
  <si>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</si>
  <si>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</si>
  <si>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</si>
  <si>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</si>
  <si>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</si>
  <si>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</si>
  <si>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</si>
  <si>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</si>
  <si>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</si>
  <si>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</si>
  <si>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</si>
  <si>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</si>
  <si>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</si>
  <si>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</si>
  <si>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</si>
  <si>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</si>
  <si>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</si>
  <si>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</si>
  <si>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</si>
  <si>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</si>
  <si>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</si>
  <si>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</si>
  <si>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</si>
  <si>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</si>
  <si>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</si>
  <si>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</si>
  <si>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</si>
  <si>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</si>
  <si>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</si>
  <si>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</si>
  <si>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</si>
  <si>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</si>
  <si>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</si>
  <si>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</si>
  <si>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</si>
  <si>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</si>
  <si>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</si>
  <si>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</si>
  <si>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</si>
  <si>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</si>
  <si>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</si>
  <si>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</si>
  <si>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</si>
  <si>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</si>
  <si>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</si>
  <si>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</si>
  <si>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</si>
  <si>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</si>
  <si>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</si>
  <si>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</si>
  <si>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</si>
  <si>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</si>
  <si>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</si>
  <si>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</si>
  <si>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</si>
  <si>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</si>
  <si>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</si>
  <si>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</si>
  <si>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</si>
  <si>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</si>
  <si>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</si>
  <si>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</si>
  <si>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</si>
  <si>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</si>
  <si>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</si>
  <si>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</si>
  <si>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</si>
  <si>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</si>
  <si>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</si>
  <si>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</si>
  <si>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</si>
  <si>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</si>
  <si>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</si>
  <si>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</si>
  <si>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</si>
  <si>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</si>
  <si>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</si>
  <si>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</si>
  <si>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</si>
  <si>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</si>
  <si>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</si>
  <si>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</si>
  <si>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</si>
  <si>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</si>
  <si>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</si>
  <si>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</si>
  <si>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</si>
  <si>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</si>
  <si>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</si>
  <si>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</si>
  <si>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</si>
  <si>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</si>
  <si>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</si>
  <si>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</si>
  <si>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</si>
  <si>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</si>
  <si>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</si>
  <si>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</si>
  <si>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</si>
  <si>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</si>
  <si>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</si>
  <si>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</si>
  <si>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</si>
  <si>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</si>
  <si>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</si>
  <si>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</si>
  <si>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</si>
  <si>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</si>
  <si>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</si>
  <si>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</si>
  <si>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</si>
  <si>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</si>
  <si>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</si>
  <si>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</si>
  <si>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</si>
  <si>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</si>
  <si>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</si>
  <si>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</si>
  <si>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</si>
  <si>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</si>
  <si>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</si>
  <si>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</si>
  <si>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</si>
  <si>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</si>
  <si>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</si>
  <si>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</si>
  <si>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</si>
  <si>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</si>
  <si>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</si>
  <si>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</si>
  <si>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</si>
  <si>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</si>
  <si>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</si>
  <si>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</si>
  <si>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</si>
  <si>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</si>
  <si>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</si>
  <si>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</si>
  <si>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</si>
  <si>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</si>
  <si>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</si>
  <si>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</si>
  <si>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</si>
  <si>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</si>
  <si>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</si>
  <si>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</si>
  <si>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</si>
  <si>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</si>
  <si>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</si>
  <si>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</si>
  <si>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</si>
  <si>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</si>
  <si>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</si>
  <si>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</si>
  <si>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</si>
  <si>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</si>
  <si>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</si>
  <si>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</si>
  <si>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</si>
  <si>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</si>
  <si>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</si>
  <si>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</si>
  <si>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</si>
  <si>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</si>
  <si>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</si>
  <si>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</si>
  <si>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</si>
  <si>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</si>
  <si>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</si>
  <si>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</si>
  <si>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</si>
  <si>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</si>
  <si>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</si>
  <si>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</si>
  <si>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</si>
  <si>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</si>
  <si>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</si>
  <si>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</si>
  <si>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</si>
  <si>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</si>
  <si>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</si>
  <si>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</si>
  <si>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</si>
  <si>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</si>
  <si>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</si>
  <si>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</si>
  <si>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</si>
  <si>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</si>
  <si>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</si>
  <si>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</si>
  <si>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</si>
  <si>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</si>
  <si>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</si>
  <si>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</si>
  <si>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</si>
  <si>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</si>
  <si>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</si>
  <si>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</si>
  <si>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</si>
  <si>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</si>
  <si>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</si>
  <si>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</si>
  <si>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</si>
  <si>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</si>
  <si>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</si>
  <si>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</si>
  <si>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</si>
  <si>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</si>
  <si>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</si>
  <si>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</si>
  <si>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</si>
  <si>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</si>
  <si>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</si>
  <si>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</si>
  <si>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</si>
  <si>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</si>
  <si>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</si>
  <si>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</si>
  <si>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</si>
  <si>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</si>
  <si>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</si>
  <si>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</si>
  <si>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</si>
  <si>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</si>
  <si>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</si>
  <si>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</si>
  <si>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</si>
  <si>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</si>
  <si>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</si>
  <si>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</si>
  <si>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</si>
  <si>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</si>
  <si>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</si>
  <si>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</si>
  <si>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</si>
  <si>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</si>
  <si>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</si>
  <si>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</si>
  <si>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</si>
  <si>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</si>
  <si>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</si>
  <si>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</si>
  <si>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</si>
  <si>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</si>
  <si>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</si>
  <si>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</si>
  <si>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</si>
  <si>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</si>
  <si>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</si>
  <si>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</si>
  <si>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</si>
  <si>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</si>
  <si>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</si>
  <si>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</si>
  <si>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</si>
  <si>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</si>
  <si>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</si>
  <si>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</si>
  <si>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</si>
  <si>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</si>
  <si>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</si>
  <si>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</si>
  <si>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</si>
  <si>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</si>
  <si>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</si>
  <si>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</si>
  <si>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</si>
  <si>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</si>
  <si>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</si>
  <si>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</si>
  <si>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</si>
  <si>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</si>
  <si>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</si>
  <si>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</si>
  <si>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</si>
  <si>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</si>
  <si>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</si>
  <si>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</si>
  <si>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</si>
  <si>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</si>
  <si>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</si>
  <si>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</si>
  <si>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</si>
  <si>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</si>
  <si>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</si>
  <si>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</si>
  <si>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</si>
  <si>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</si>
  <si>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</si>
  <si>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</si>
  <si>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</si>
  <si>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</si>
  <si>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</si>
  <si>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</si>
  <si>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</si>
  <si>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</si>
  <si>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</si>
  <si>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</si>
  <si>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</si>
  <si>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</si>
  <si>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</si>
  <si>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</si>
  <si>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</si>
  <si>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</si>
  <si>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</si>
  <si>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</si>
  <si>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</si>
  <si>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</si>
  <si>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</si>
  <si>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</si>
  <si>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</si>
  <si>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</si>
  <si>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</si>
  <si>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</si>
  <si>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</si>
  <si>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</si>
  <si>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</si>
  <si>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</si>
  <si>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</si>
  <si>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</si>
  <si>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</si>
  <si>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</si>
  <si>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</si>
  <si>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</si>
  <si>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</si>
  <si>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</si>
  <si>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</si>
  <si>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</si>
  <si>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</si>
  <si>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</si>
  <si>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</si>
  <si>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</si>
  <si>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</si>
  <si>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</si>
  <si>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</si>
  <si>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</si>
  <si>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</si>
  <si>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</si>
  <si>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</si>
  <si>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</si>
  <si>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</si>
  <si>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</si>
  <si>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</si>
  <si>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</si>
  <si>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</si>
  <si>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</si>
  <si>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</si>
  <si>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</si>
  <si>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</si>
  <si>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</si>
  <si>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</si>
  <si>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</si>
  <si>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</si>
  <si>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</si>
  <si>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</si>
  <si>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</si>
  <si>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</si>
  <si>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</si>
  <si>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</si>
  <si>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</si>
  <si>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</si>
  <si>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</si>
  <si>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</si>
  <si>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</si>
  <si>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</si>
  <si>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</si>
  <si>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</si>
  <si>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</si>
  <si>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</si>
  <si>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</si>
  <si>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</si>
  <si>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</si>
  <si>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</si>
  <si>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</si>
  <si>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</si>
  <si>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</si>
  <si>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</si>
  <si>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</si>
  <si>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</si>
  <si>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</si>
  <si>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</si>
  <si>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</si>
  <si>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</si>
  <si>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</si>
  <si>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</si>
  <si>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</si>
  <si>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</si>
  <si>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</si>
  <si>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</si>
  <si>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</si>
  <si>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</si>
  <si>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</si>
  <si>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</si>
  <si>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</si>
  <si>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</si>
  <si>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</si>
  <si>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</si>
  <si>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</si>
  <si>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</si>
  <si>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</si>
  <si>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</si>
  <si>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</si>
  <si>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</si>
  <si>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</si>
  <si>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</si>
  <si>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</si>
  <si>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</si>
  <si>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</si>
  <si>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</si>
  <si>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</si>
  <si>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</si>
  <si>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</si>
  <si>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</si>
  <si>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</si>
  <si>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</si>
  <si>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</si>
  <si>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</si>
  <si>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</si>
  <si>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</si>
  <si>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</si>
  <si>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</si>
  <si>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</si>
  <si>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</si>
  <si>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</si>
  <si>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</si>
  <si>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</si>
  <si>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</si>
  <si>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</si>
  <si>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</si>
  <si>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</si>
  <si>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</si>
  <si>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</si>
  <si>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</si>
  <si>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</si>
  <si>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</si>
  <si>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</si>
  <si>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</si>
  <si>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</si>
  <si>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</si>
  <si>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</si>
  <si>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</si>
  <si>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</si>
  <si>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</si>
  <si>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</si>
  <si>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</si>
  <si>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</si>
  <si>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</si>
  <si>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</si>
  <si>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</si>
  <si>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</si>
  <si>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</si>
  <si>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</si>
  <si>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</si>
  <si>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</si>
  <si>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</si>
  <si>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</si>
  <si>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</si>
  <si>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</si>
  <si>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</si>
  <si>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</si>
  <si>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</si>
  <si>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</si>
  <si>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</si>
  <si>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</si>
  <si>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</si>
  <si>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</si>
  <si>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</si>
  <si>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</si>
  <si>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</si>
  <si>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</si>
  <si>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</si>
  <si>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</si>
  <si>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</si>
  <si>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</si>
  <si>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</si>
  <si>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</si>
  <si>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</si>
  <si>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</si>
  <si>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</si>
  <si>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</si>
  <si>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</si>
  <si>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</si>
  <si>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</si>
  <si>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</si>
  <si>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</si>
  <si>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</si>
  <si>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</si>
  <si>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</si>
  <si>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</si>
  <si>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</si>
  <si>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</si>
  <si>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</si>
  <si>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</si>
  <si>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</si>
  <si>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</si>
  <si>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</si>
  <si>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</si>
  <si>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</si>
  <si>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</si>
  <si>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</si>
  <si>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</si>
  <si>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</si>
  <si>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</si>
  <si>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</si>
  <si>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</si>
  <si>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</si>
  <si>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</si>
  <si>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</si>
  <si>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</si>
  <si>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</si>
  <si>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</si>
  <si>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</si>
  <si>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</si>
  <si>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</si>
  <si>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</si>
  <si>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</si>
  <si>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</si>
  <si>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</si>
  <si>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</si>
  <si>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</si>
  <si>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</si>
  <si>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</si>
  <si>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</si>
  <si>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</si>
  <si>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</si>
  <si>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</si>
  <si>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</si>
  <si>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</si>
  <si>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</si>
  <si>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</si>
  <si>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</si>
  <si>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</si>
  <si>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</si>
  <si>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</si>
  <si>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</si>
  <si>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</si>
  <si>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</si>
  <si>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</si>
  <si>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</si>
  <si>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</si>
  <si>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</si>
  <si>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</si>
  <si>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</si>
  <si>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</si>
  <si>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</si>
  <si>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</si>
  <si>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</si>
  <si>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</si>
  <si>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</si>
  <si>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</si>
  <si>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</si>
  <si>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</si>
  <si>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</si>
  <si>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</si>
  <si>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</si>
  <si>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</si>
  <si>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</si>
  <si>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</si>
  <si>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</si>
  <si>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</si>
  <si>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</si>
  <si>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</si>
  <si>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</si>
  <si>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</si>
  <si>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</si>
  <si>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</si>
  <si>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</si>
  <si>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</si>
  <si>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</si>
  <si>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</si>
  <si>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</si>
  <si>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</si>
  <si>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</si>
  <si>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</si>
  <si>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</si>
  <si>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</si>
  <si>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</si>
  <si>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</si>
  <si>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</si>
  <si>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</si>
  <si>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</si>
  <si>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</si>
  <si>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</si>
  <si>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</si>
  <si>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</si>
  <si>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</si>
  <si>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</si>
  <si>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</si>
  <si>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</si>
  <si>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</si>
  <si>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</si>
  <si>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</si>
  <si>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</si>
  <si>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</si>
  <si>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</si>
  <si>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</si>
  <si>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</si>
  <si>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</si>
  <si>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</si>
  <si>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</si>
  <si>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</si>
  <si>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</si>
  <si>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</si>
  <si>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</si>
  <si>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</si>
  <si>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</si>
  <si>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</si>
  <si>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</si>
  <si>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</si>
  <si>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</si>
  <si>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</si>
  <si>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</si>
  <si>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</si>
  <si>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</si>
  <si>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</si>
  <si>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</si>
  <si>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</si>
  <si>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</si>
  <si>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</si>
  <si>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</si>
  <si>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</si>
  <si>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</si>
  <si>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</si>
  <si>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</si>
  <si>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</si>
  <si>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</si>
  <si>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</si>
  <si>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</si>
  <si>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</si>
  <si>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</si>
  <si>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</si>
  <si>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</si>
  <si>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</si>
  <si>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</si>
  <si>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</si>
  <si>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</si>
  <si>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</si>
  <si>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</si>
  <si>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</si>
  <si>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</si>
  <si>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</si>
  <si>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</si>
  <si>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</si>
  <si>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</si>
  <si>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</si>
  <si>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</si>
  <si>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</si>
  <si>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</si>
  <si>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</si>
  <si>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</si>
  <si>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</si>
  <si>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</si>
  <si>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</si>
  <si>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</si>
  <si>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</si>
  <si>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</si>
  <si>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</si>
  <si>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</si>
  <si>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</si>
  <si>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</si>
  <si>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</si>
  <si>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</si>
  <si>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</si>
  <si>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</si>
  <si>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</si>
  <si>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</si>
  <si>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</si>
  <si>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</si>
  <si>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</si>
  <si>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</si>
  <si>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</si>
  <si>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</si>
  <si>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</si>
  <si>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</si>
  <si>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</si>
  <si>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</si>
  <si>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</si>
  <si>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</si>
  <si>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</si>
  <si>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</si>
  <si>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</si>
  <si>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</si>
  <si>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</si>
  <si>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</si>
  <si>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</si>
  <si>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</si>
  <si>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</si>
  <si>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</si>
  <si>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</si>
  <si>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</si>
  <si>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</si>
  <si>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</si>
  <si>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</si>
  <si>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</si>
  <si>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</si>
  <si>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</si>
  <si>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</si>
  <si>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</si>
  <si>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</si>
  <si>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</si>
  <si>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</si>
  <si>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</si>
  <si>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</si>
  <si>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</si>
  <si>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</si>
  <si>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</si>
  <si>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</si>
  <si>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</si>
  <si>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</si>
  <si>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</si>
  <si>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</si>
  <si>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</si>
  <si>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</si>
  <si>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</si>
  <si>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</si>
  <si>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</si>
  <si>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</si>
  <si>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</si>
  <si>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</si>
  <si>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</si>
  <si>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</si>
  <si>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</si>
  <si>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</si>
  <si>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</si>
  <si>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</si>
  <si>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</si>
  <si>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</si>
  <si>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</si>
  <si>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</si>
  <si>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</si>
  <si>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</si>
  <si>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</si>
  <si>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</si>
  <si>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</si>
  <si>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</si>
  <si>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</si>
  <si>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</si>
  <si>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</si>
  <si>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</si>
  <si>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</si>
  <si>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</si>
  <si>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</si>
  <si>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</si>
  <si>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</si>
  <si>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</si>
  <si>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</si>
  <si>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</si>
  <si>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</si>
  <si>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</si>
  <si>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</si>
  <si>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</si>
  <si>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</si>
  <si>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</si>
  <si>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</si>
  <si>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</si>
  <si>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</si>
  <si>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</si>
  <si>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</si>
  <si>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</si>
  <si>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</si>
  <si>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</si>
  <si>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</si>
  <si>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</si>
  <si>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</si>
  <si>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</si>
  <si>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</si>
  <si>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</si>
  <si>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</si>
  <si>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</si>
  <si>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</si>
  <si>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</si>
  <si>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</si>
  <si>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</si>
  <si>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</si>
  <si>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</si>
  <si>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</si>
  <si>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</si>
  <si>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</si>
  <si>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</si>
  <si>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</si>
  <si>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</si>
  <si>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</si>
  <si>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</si>
  <si>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</si>
  <si>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</si>
  <si>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</si>
  <si>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</si>
  <si>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</si>
  <si>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</si>
  <si>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</si>
  <si>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</si>
  <si>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</si>
  <si>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</si>
  <si>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</si>
  <si>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</si>
  <si>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</si>
  <si>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</si>
  <si>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</si>
  <si>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</si>
  <si>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</si>
  <si>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</si>
  <si>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</si>
  <si>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</si>
  <si>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</si>
  <si>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</si>
  <si>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</si>
  <si>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</si>
  <si>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</si>
  <si>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</si>
  <si>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</si>
  <si>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</si>
  <si>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</si>
  <si>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</si>
  <si>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</si>
  <si>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</si>
  <si>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</si>
  <si>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</si>
  <si>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</si>
  <si>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</si>
  <si>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</si>
  <si>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</si>
  <si>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</si>
  <si>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</si>
  <si>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</si>
  <si>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</si>
  <si>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</si>
  <si>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</si>
  <si>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</si>
  <si>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</si>
  <si>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</si>
  <si>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</si>
  <si>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</si>
  <si>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</si>
  <si>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</si>
  <si>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</si>
  <si>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</si>
  <si>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</si>
  <si>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</si>
  <si>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</si>
  <si>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</si>
  <si>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</si>
  <si>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</si>
  <si>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</si>
  <si>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</si>
  <si>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</si>
  <si>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</si>
  <si>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</si>
  <si>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</si>
  <si>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</si>
  <si>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</si>
  <si>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</si>
  <si>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</si>
  <si>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</si>
  <si>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</si>
  <si>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</si>
  <si>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</si>
  <si>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</si>
  <si>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</si>
  <si>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</si>
  <si>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</si>
  <si>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</si>
  <si>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</si>
  <si>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</si>
  <si>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</si>
  <si>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</si>
  <si>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</si>
  <si>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</si>
  <si>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</si>
  <si>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</si>
  <si>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</si>
  <si>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</si>
  <si>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</si>
  <si>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</si>
  <si>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</si>
  <si>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</si>
  <si>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</si>
  <si>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</si>
  <si>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</si>
  <si>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</si>
  <si>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</si>
  <si>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</si>
  <si>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</si>
  <si>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</si>
  <si>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</si>
  <si>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</si>
  <si>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</si>
  <si>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</si>
  <si>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</si>
  <si>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</si>
  <si>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</si>
  <si>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</si>
  <si>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</si>
  <si>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</si>
  <si>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</si>
  <si>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</si>
  <si>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</si>
  <si>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</si>
  <si>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</si>
  <si>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</si>
  <si>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</si>
  <si>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</si>
  <si>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</si>
  <si>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</si>
  <si>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</si>
  <si>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</si>
  <si>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</si>
  <si>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</si>
  <si>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</si>
  <si>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</si>
  <si>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</si>
  <si>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</si>
  <si>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</si>
  <si>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</si>
  <si>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</si>
  <si>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</si>
  <si>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</si>
  <si>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</si>
  <si>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</si>
  <si>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</si>
  <si>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</si>
  <si>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</si>
  <si>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</si>
  <si>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</si>
  <si>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</si>
  <si>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</si>
  <si>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</si>
  <si>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</si>
  <si>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</si>
  <si>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</si>
  <si>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</si>
  <si>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</si>
  <si>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</si>
  <si>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</si>
  <si>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</si>
  <si>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</si>
  <si>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</si>
  <si>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</si>
  <si>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</si>
  <si>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</si>
  <si>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</si>
  <si>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</si>
  <si>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</si>
  <si>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</si>
  <si>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</si>
  <si>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</si>
  <si>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</si>
  <si>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</si>
  <si>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</si>
  <si>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</si>
  <si>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</si>
  <si>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</si>
  <si>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</si>
  <si>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</si>
  <si>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</si>
  <si>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</si>
  <si>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</si>
  <si>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</si>
  <si>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</si>
  <si>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</si>
  <si>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</si>
  <si>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</si>
  <si>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</si>
  <si>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</si>
  <si>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</si>
  <si>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</si>
  <si>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</si>
  <si>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</si>
  <si>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</si>
  <si>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</si>
  <si>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</si>
  <si>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</si>
  <si>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</si>
  <si>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</si>
  <si>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</si>
  <si>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</si>
  <si>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</si>
  <si>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</si>
  <si>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</si>
  <si>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</si>
  <si>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</si>
  <si>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</si>
  <si>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</si>
  <si>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</si>
  <si>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</si>
  <si>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</si>
  <si>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</si>
  <si>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</si>
  <si>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</si>
  <si>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</si>
  <si>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</si>
  <si>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</si>
  <si>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</si>
  <si>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</si>
  <si>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</si>
  <si>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</si>
  <si>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</si>
  <si>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</si>
  <si>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</si>
  <si>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</si>
  <si>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</si>
  <si>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</si>
  <si>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</si>
  <si>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</si>
  <si>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</si>
  <si>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</si>
  <si>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</si>
  <si>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</si>
  <si>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</si>
  <si>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</si>
  <si>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</si>
  <si>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</si>
  <si>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</si>
  <si>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</si>
  <si>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</si>
  <si>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</si>
  <si>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</si>
  <si>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</si>
  <si>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</si>
  <si>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</si>
  <si>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</si>
  <si>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</si>
  <si>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</si>
  <si>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</si>
  <si>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</si>
  <si>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</si>
  <si>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</si>
  <si>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</si>
  <si>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</si>
  <si>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</si>
  <si>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</si>
  <si>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</si>
  <si>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</si>
  <si>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</si>
  <si>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</si>
  <si>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</si>
  <si>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</si>
  <si>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</si>
  <si>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</si>
  <si>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</si>
  <si>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</si>
  <si>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</si>
  <si>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</si>
  <si>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</si>
  <si>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</si>
  <si>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</si>
  <si>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</si>
  <si>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</si>
  <si>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</si>
  <si>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</si>
  <si>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</si>
  <si>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</si>
  <si>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</si>
  <si>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</si>
  <si>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</si>
  <si>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</si>
  <si>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</si>
  <si>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</si>
  <si>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</si>
  <si>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</si>
  <si>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</si>
  <si>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</si>
  <si>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</si>
  <si>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</si>
  <si>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</si>
  <si>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</si>
  <si>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</si>
  <si>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</si>
  <si>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</si>
  <si>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</si>
  <si>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</si>
  <si>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</si>
  <si>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</si>
  <si>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</si>
  <si>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</si>
  <si>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</si>
  <si>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</si>
  <si>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</si>
  <si>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</si>
  <si>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</si>
  <si>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</si>
  <si>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</si>
  <si>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</si>
  <si>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</si>
  <si>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</si>
  <si>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</si>
  <si>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</si>
  <si>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</si>
  <si>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</si>
  <si>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</si>
  <si>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</si>
  <si>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</si>
  <si>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</si>
  <si>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</si>
  <si>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</si>
  <si>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</si>
  <si>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</si>
  <si>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</si>
  <si>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</si>
  <si>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</si>
  <si>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</si>
  <si>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</si>
  <si>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</si>
  <si>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</si>
  <si>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</si>
  <si>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</si>
  <si>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</si>
  <si>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</si>
  <si>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</si>
  <si>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</si>
  <si>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</si>
  <si>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</si>
  <si>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</si>
  <si>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</si>
  <si>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</si>
  <si>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</si>
  <si>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</si>
  <si>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</si>
  <si>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</si>
  <si>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</si>
  <si>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</si>
  <si>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</si>
  <si>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</si>
  <si>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</si>
  <si>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</si>
  <si>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</si>
  <si>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</si>
  <si>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</si>
  <si>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</si>
  <si>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</si>
  <si>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</si>
  <si>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</si>
  <si>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</si>
  <si>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</si>
  <si>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</si>
  <si>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</si>
  <si>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</si>
  <si>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</si>
  <si>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</si>
  <si>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</si>
  <si>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</si>
  <si>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</si>
  <si>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</si>
  <si>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</si>
  <si>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</si>
  <si>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</si>
  <si>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</si>
  <si>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</si>
  <si>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</si>
  <si>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</si>
  <si>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</si>
  <si>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</si>
  <si>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</si>
  <si>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</si>
  <si>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</si>
  <si>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</si>
  <si>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</si>
  <si>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</si>
  <si>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</si>
  <si>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</si>
  <si>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</si>
  <si>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</si>
  <si>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</si>
  <si>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</si>
  <si>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</si>
  <si>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</si>
  <si>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</si>
  <si>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</si>
  <si>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</si>
  <si>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</si>
  <si>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</si>
  <si>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</si>
  <si>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</si>
  <si>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</si>
  <si>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</si>
  <si>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</si>
  <si>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</si>
  <si>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</si>
  <si>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</si>
  <si>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</si>
  <si>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</si>
  <si>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</si>
  <si>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</si>
  <si>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</si>
  <si>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</si>
  <si>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</si>
  <si>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</si>
  <si>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</si>
  <si>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</si>
  <si>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</si>
  <si>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</si>
  <si>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</si>
  <si>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</si>
  <si>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</si>
  <si>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</si>
  <si>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</si>
  <si>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</si>
  <si>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</si>
  <si>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</si>
  <si>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</si>
  <si>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</si>
  <si>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</si>
  <si>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</si>
  <si>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</si>
  <si>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</si>
  <si>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</si>
  <si>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</si>
  <si>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</si>
  <si>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</si>
  <si>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</si>
  <si>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</si>
  <si>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</si>
  <si>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</si>
  <si>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</si>
  <si>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</si>
  <si>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</si>
  <si>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</si>
  <si>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</si>
  <si>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</si>
  <si>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</si>
  <si>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</si>
  <si>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</si>
  <si>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</si>
  <si>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</si>
  <si>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</si>
  <si>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</si>
  <si>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</si>
  <si>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</si>
  <si>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</si>
  <si>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</si>
  <si>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</si>
  <si>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</si>
  <si>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</si>
  <si>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</si>
  <si>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</si>
  <si>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</si>
  <si>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</si>
  <si>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</si>
  <si>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</si>
  <si>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</si>
  <si>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</si>
  <si>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</si>
  <si>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</si>
  <si>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</si>
  <si>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</si>
  <si>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</si>
  <si>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</si>
  <si>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</si>
  <si>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</si>
  <si>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</si>
  <si>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</si>
  <si>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</si>
  <si>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</si>
  <si>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</si>
  <si>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</si>
  <si>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</si>
  <si>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</si>
  <si>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</si>
  <si>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</si>
  <si>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</si>
  <si>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</si>
  <si>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</si>
  <si>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</si>
  <si>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</si>
  <si>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</si>
  <si>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</si>
  <si>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</si>
  <si>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</si>
  <si>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</si>
  <si>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</si>
  <si>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</si>
  <si>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</si>
  <si>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</si>
  <si>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</si>
  <si>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</si>
  <si>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</si>
  <si>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</si>
  <si>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</si>
  <si>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</si>
  <si>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</si>
  <si>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</si>
  <si>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</si>
  <si>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</si>
  <si>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</si>
  <si>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</si>
  <si>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</si>
  <si>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</si>
  <si>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</si>
  <si>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</si>
  <si>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</si>
  <si>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</si>
  <si>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</si>
  <si>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</si>
  <si>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</si>
  <si>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</si>
  <si>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</si>
  <si>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</si>
  <si>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</si>
  <si>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</si>
  <si>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</si>
  <si>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</si>
  <si>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</si>
  <si>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</si>
  <si>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</si>
  <si>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</si>
  <si>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</si>
  <si>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</si>
  <si>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</si>
  <si>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</si>
  <si>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</si>
  <si>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</si>
  <si>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</si>
  <si>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</si>
  <si>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</si>
  <si>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</si>
  <si>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</si>
  <si>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</si>
  <si>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</si>
  <si>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</si>
  <si>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</si>
  <si>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</si>
  <si>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</si>
  <si>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</si>
  <si>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</si>
  <si>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</si>
  <si>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</si>
  <si>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</si>
  <si>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</si>
  <si>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</si>
  <si>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</si>
  <si>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</si>
  <si>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</si>
  <si>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</si>
  <si>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</si>
  <si>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</si>
  <si>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</si>
  <si>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</si>
  <si>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</si>
  <si>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</si>
  <si>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</si>
  <si>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</si>
  <si>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</si>
  <si>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</si>
  <si>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</si>
  <si>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</si>
  <si>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</si>
  <si>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</si>
  <si>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</si>
  <si>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</si>
  <si>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</si>
  <si>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</si>
  <si>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</si>
  <si>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</si>
  <si>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</si>
  <si>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</si>
  <si>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</si>
  <si>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</si>
  <si>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</si>
  <si>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</si>
  <si>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</si>
  <si>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</si>
  <si>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</si>
  <si>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</si>
  <si>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</si>
  <si>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</si>
  <si>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</si>
  <si>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</si>
  <si>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</si>
  <si>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</si>
  <si>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</si>
  <si>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</si>
  <si>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</si>
  <si>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</si>
  <si>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</si>
  <si>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</si>
  <si>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</si>
  <si>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</si>
  <si>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</si>
  <si>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</si>
  <si>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</si>
  <si>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</si>
  <si>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</si>
  <si>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</si>
  <si>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</si>
  <si>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</si>
  <si>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</si>
  <si>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</si>
  <si>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</si>
  <si>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</si>
  <si>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</si>
  <si>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</si>
  <si>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</si>
  <si>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</si>
  <si>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</si>
  <si>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</si>
  <si>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</si>
  <si>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</si>
  <si>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</si>
  <si>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</si>
  <si>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</si>
  <si>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</si>
  <si>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</si>
  <si>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</si>
  <si>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</si>
  <si>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</si>
  <si>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</si>
  <si>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</si>
  <si>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</si>
  <si>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</si>
  <si>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</si>
  <si>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</si>
  <si>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</si>
  <si>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</si>
  <si>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</si>
  <si>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</si>
  <si>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</si>
  <si>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</si>
  <si>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</si>
  <si>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</si>
  <si>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</si>
  <si>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</si>
  <si>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</si>
  <si>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</si>
  <si>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</si>
  <si>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</si>
  <si>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</si>
  <si>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</si>
  <si>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</si>
  <si>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</si>
  <si>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</si>
  <si>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</si>
  <si>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</si>
  <si>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</si>
  <si>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</si>
  <si>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</si>
  <si>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</si>
  <si>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</si>
  <si>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</si>
  <si>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</si>
  <si>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</si>
  <si>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</si>
  <si>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</si>
  <si>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</si>
  <si>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</si>
  <si>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</si>
  <si>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</si>
  <si>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</si>
  <si>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</si>
  <si>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</si>
  <si>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</si>
  <si>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</si>
  <si>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</si>
  <si>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</si>
  <si>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</si>
  <si>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</si>
  <si>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</si>
  <si>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</si>
  <si>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</si>
  <si>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</si>
  <si>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</si>
  <si>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</si>
  <si>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</si>
  <si>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</si>
  <si>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</si>
  <si>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</si>
  <si>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</si>
  <si>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</si>
  <si>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</si>
  <si>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</si>
  <si>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</si>
  <si>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</si>
  <si>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</si>
  <si>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</si>
  <si>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</si>
  <si>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</si>
  <si>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</si>
  <si>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</si>
  <si>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</si>
  <si>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</si>
  <si>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</si>
  <si>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</si>
  <si>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</si>
  <si>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</si>
  <si>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</si>
  <si>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</si>
  <si>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</si>
  <si>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</si>
  <si>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</si>
  <si>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</si>
  <si>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</si>
  <si>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</si>
  <si>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</si>
  <si>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</si>
  <si>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</si>
  <si>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</si>
  <si>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</si>
  <si>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</si>
  <si>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</si>
  <si>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</si>
  <si>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</si>
  <si>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</si>
  <si>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</si>
  <si>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</si>
  <si>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</si>
  <si>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</si>
  <si>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</si>
  <si>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</si>
  <si>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</si>
  <si>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</si>
  <si>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</si>
  <si>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</si>
  <si>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</si>
  <si>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</si>
  <si>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</si>
  <si>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</si>
  <si>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</si>
  <si>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</si>
  <si>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</si>
  <si>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</si>
  <si>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</si>
  <si>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</si>
  <si>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</si>
  <si>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</si>
  <si>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</si>
  <si>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</si>
  <si>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</si>
  <si>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</si>
  <si>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</si>
  <si>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</si>
  <si>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</si>
  <si>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</si>
  <si>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</si>
  <si>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</si>
  <si>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</si>
  <si>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</si>
  <si>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</si>
  <si>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</si>
  <si>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</si>
  <si>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</si>
  <si>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</si>
  <si>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</si>
  <si>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</si>
  <si>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</si>
  <si>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</si>
  <si>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</si>
  <si>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</si>
  <si>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</si>
  <si>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</si>
  <si>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</si>
  <si>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</si>
  <si>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</si>
  <si>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</si>
  <si>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</si>
  <si>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</si>
  <si>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</si>
  <si>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</si>
  <si>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</si>
  <si>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</si>
  <si>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</si>
  <si>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</si>
  <si>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</si>
  <si>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</si>
  <si>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</si>
  <si>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</si>
  <si>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</si>
  <si>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</si>
  <si>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</si>
  <si>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</si>
  <si>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</si>
  <si>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</si>
  <si>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</si>
  <si>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</si>
  <si>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</si>
  <si>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</si>
  <si>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</si>
  <si>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</si>
  <si>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</si>
  <si>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</si>
  <si>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</si>
  <si>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</si>
  <si>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</si>
  <si>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</si>
  <si>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</si>
  <si>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</si>
  <si>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</si>
  <si>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</si>
  <si>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</si>
  <si>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</si>
  <si>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</si>
  <si>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</si>
  <si>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</si>
  <si>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</si>
  <si>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</si>
  <si>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</si>
  <si>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</si>
  <si>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</si>
  <si>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</si>
  <si>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</si>
  <si>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</si>
  <si>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</si>
  <si>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</si>
  <si>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</si>
  <si>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</si>
  <si>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</si>
  <si>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</si>
  <si>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</si>
  <si>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</si>
  <si>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</si>
  <si>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</si>
  <si>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</si>
  <si>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</si>
  <si>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</si>
  <si>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</si>
  <si>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</si>
  <si>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</si>
  <si>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</si>
  <si>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</si>
  <si>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</si>
  <si>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</si>
  <si>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</si>
  <si>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</si>
  <si>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</si>
  <si>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</si>
  <si>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</si>
  <si>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</si>
  <si>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</si>
  <si>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</si>
  <si>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</si>
  <si>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</si>
  <si>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</si>
  <si>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</si>
  <si>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</si>
  <si>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</si>
  <si>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</si>
  <si>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</si>
  <si>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</si>
  <si>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</si>
  <si>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</si>
  <si>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</si>
  <si>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</si>
  <si>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</si>
  <si>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</si>
  <si>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</si>
  <si>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</si>
  <si>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</si>
  <si>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</si>
  <si>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</si>
  <si>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</si>
  <si>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</si>
  <si>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</si>
  <si>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</si>
  <si>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</si>
  <si>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</si>
  <si>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</si>
  <si>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</si>
  <si>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</si>
  <si>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</si>
  <si>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</si>
  <si>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</si>
  <si>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</si>
  <si>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</si>
  <si>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</si>
  <si>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</si>
  <si>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</si>
  <si>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</si>
  <si>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</si>
  <si>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</si>
  <si>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</si>
  <si>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</si>
  <si>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</si>
  <si>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</si>
  <si>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</si>
  <si>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</si>
  <si>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</si>
  <si>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</si>
  <si>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</si>
  <si>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</si>
  <si>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</si>
  <si>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</si>
  <si>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</si>
  <si>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</si>
  <si>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</si>
  <si>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</si>
  <si>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</si>
  <si>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</si>
  <si>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</si>
  <si>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</si>
  <si>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</si>
  <si>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</si>
  <si>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</si>
  <si>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</si>
  <si>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</si>
  <si>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</si>
  <si>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</si>
  <si>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</si>
  <si>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</si>
  <si>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</si>
  <si>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</si>
  <si>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</si>
  <si>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</si>
  <si>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</si>
  <si>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</si>
  <si>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</si>
  <si>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</si>
  <si>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</si>
  <si>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</si>
  <si>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</si>
  <si>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</si>
  <si>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</si>
  <si>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</si>
  <si>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</si>
  <si>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</si>
  <si>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</si>
  <si>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</si>
  <si>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</si>
  <si>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</si>
  <si>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</si>
  <si>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</si>
  <si>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</si>
  <si>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</si>
  <si>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</si>
  <si>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</si>
  <si>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</si>
  <si>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</si>
  <si>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</si>
  <si>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</si>
  <si>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</si>
  <si>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</si>
  <si>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</si>
  <si>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</si>
  <si>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</si>
  <si>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</si>
  <si>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</si>
  <si>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</si>
  <si>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</si>
  <si>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</si>
  <si>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</si>
  <si>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</si>
  <si>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</si>
  <si>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</si>
  <si>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</si>
  <si>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</si>
  <si>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</si>
  <si>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</si>
  <si>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</si>
  <si>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</si>
  <si>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</si>
  <si>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</si>
  <si>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</si>
  <si>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</si>
  <si>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</si>
  <si>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</si>
  <si>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</si>
  <si>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</si>
  <si>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</si>
  <si>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</si>
  <si>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</si>
  <si>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</si>
  <si>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</si>
  <si>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</si>
  <si>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</si>
  <si>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</si>
  <si>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</si>
  <si>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</si>
  <si>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</si>
  <si>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</si>
  <si>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</si>
  <si>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</si>
  <si>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</si>
  <si>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</si>
  <si>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</si>
  <si>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</si>
  <si>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</si>
  <si>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</si>
  <si>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</si>
  <si>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</si>
  <si>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</si>
  <si>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</si>
  <si>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</si>
  <si>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</si>
  <si>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</si>
  <si>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</si>
  <si>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</si>
  <si>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</si>
  <si>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</si>
  <si>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</si>
  <si>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</si>
  <si>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</si>
  <si>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</si>
  <si>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</si>
  <si>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</si>
  <si>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</si>
  <si>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</si>
  <si>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</si>
  <si>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</si>
  <si>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</si>
  <si>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</si>
  <si>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</si>
  <si>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</si>
  <si>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</si>
  <si>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</si>
  <si>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</si>
  <si>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</si>
  <si>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</si>
  <si>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</si>
  <si>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</si>
  <si>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</si>
  <si>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</si>
  <si>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</si>
  <si>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</si>
  <si>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</si>
  <si>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</si>
  <si>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</si>
  <si>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</si>
  <si>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</si>
  <si>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</si>
  <si>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</si>
  <si>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</si>
  <si>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</si>
  <si>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</si>
  <si>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</si>
  <si>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</si>
  <si>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</si>
  <si>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</si>
  <si>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</si>
  <si>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</si>
  <si>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</si>
  <si>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</si>
  <si>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</si>
  <si>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</si>
  <si>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</si>
  <si>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</si>
  <si>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</si>
  <si>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</si>
  <si>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</si>
  <si>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</si>
  <si>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</si>
  <si>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</si>
  <si>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</si>
  <si>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</si>
  <si>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</si>
  <si>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</si>
  <si>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</si>
  <si>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</si>
  <si>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</si>
  <si>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</si>
  <si>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</si>
  <si>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</si>
  <si>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</si>
  <si>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</si>
  <si>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</si>
  <si>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</si>
  <si>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</si>
  <si>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</si>
  <si>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</si>
  <si>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</si>
  <si>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</si>
  <si>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</si>
  <si>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</si>
  <si>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</si>
  <si>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</si>
  <si>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</si>
  <si>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</si>
  <si>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</si>
  <si>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</si>
  <si>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</si>
  <si>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</si>
  <si>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</si>
  <si>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</si>
  <si>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</si>
  <si>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</si>
  <si>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</si>
  <si>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</si>
  <si>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</si>
  <si>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</si>
  <si>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</si>
  <si>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</si>
  <si>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</si>
  <si>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</si>
  <si>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</si>
  <si>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</si>
  <si>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</si>
  <si>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</si>
  <si>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</si>
  <si>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</si>
  <si>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</si>
  <si>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</si>
  <si>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</si>
  <si>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</si>
  <si>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</si>
  <si>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</si>
  <si>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</si>
  <si>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</si>
  <si>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</si>
  <si>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</si>
  <si>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</si>
  <si>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</si>
  <si>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</si>
  <si>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</si>
  <si>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</si>
  <si>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</si>
  <si>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</si>
  <si>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</si>
  <si>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</si>
  <si>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</si>
  <si>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</si>
  <si>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</si>
  <si>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</si>
  <si>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</si>
  <si>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</si>
  <si>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</si>
  <si>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</si>
  <si>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</si>
  <si>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</si>
  <si>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</si>
  <si>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</si>
  <si>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</si>
  <si>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</si>
  <si>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</si>
  <si>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</si>
  <si>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</si>
  <si>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</si>
  <si>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</si>
  <si>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</si>
  <si>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</si>
  <si>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</si>
  <si>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</si>
  <si>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</si>
  <si>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</si>
  <si>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</si>
  <si>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</si>
  <si>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</si>
  <si>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</si>
  <si>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</si>
  <si>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</si>
  <si>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</si>
  <si>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</si>
  <si>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</si>
  <si>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</si>
  <si>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</si>
  <si>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</si>
  <si>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</si>
  <si>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</si>
  <si>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</si>
  <si>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</si>
  <si>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</si>
  <si>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</si>
  <si>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</si>
  <si>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</si>
  <si>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</si>
  <si>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</si>
  <si>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</si>
  <si>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</si>
  <si>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</si>
  <si>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</si>
  <si>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</si>
  <si>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</si>
  <si>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</si>
  <si>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</si>
  <si>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</si>
  <si>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</si>
  <si>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</si>
  <si>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</si>
  <si>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</si>
  <si>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</si>
  <si>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</si>
  <si>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</si>
  <si>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</si>
  <si>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</si>
  <si>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</si>
  <si>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</si>
  <si>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</si>
  <si>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</si>
  <si>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</si>
  <si>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</si>
  <si>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</si>
  <si>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</si>
  <si>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</si>
  <si>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</si>
  <si>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</si>
  <si>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</si>
  <si>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</si>
  <si>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</si>
  <si>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</si>
  <si>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</si>
  <si>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</si>
  <si>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</si>
  <si>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</si>
  <si>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</si>
  <si>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</si>
  <si>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</si>
  <si>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</si>
  <si>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</si>
  <si>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</si>
  <si>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</si>
  <si>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</si>
  <si>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</si>
  <si>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</si>
  <si>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</si>
  <si>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</si>
  <si>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</si>
  <si>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</si>
  <si>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</si>
  <si>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</si>
  <si>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</si>
  <si>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</si>
  <si>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</si>
  <si>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</si>
  <si>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</si>
  <si>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</si>
  <si>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</si>
  <si>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</si>
  <si>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</si>
  <si>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</si>
  <si>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</si>
  <si>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</si>
  <si>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</si>
  <si>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</si>
  <si>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</si>
  <si>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</si>
  <si>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</si>
  <si>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</si>
  <si>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</si>
  <si>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</si>
  <si>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</si>
  <si>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</si>
  <si>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</si>
  <si>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</si>
  <si>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</si>
  <si>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</si>
  <si>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</si>
  <si>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</si>
  <si>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</si>
  <si>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</si>
  <si>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</si>
  <si>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</si>
  <si>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</si>
  <si>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</si>
  <si>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</si>
  <si>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</si>
  <si>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</si>
  <si>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</si>
  <si>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</si>
  <si>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</si>
  <si>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</si>
  <si>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</si>
  <si>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</si>
  <si>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</si>
  <si>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</si>
  <si>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</si>
  <si>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</si>
  <si>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</si>
  <si>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</si>
  <si>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</si>
  <si>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</si>
  <si>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</si>
  <si>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</si>
  <si>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</si>
  <si>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</si>
  <si>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</si>
  <si>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</si>
  <si>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</si>
  <si>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</si>
  <si>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</si>
  <si>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</si>
  <si>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</si>
  <si>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</si>
  <si>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</si>
  <si>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</si>
  <si>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</si>
  <si>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</si>
  <si>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</si>
  <si>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</si>
  <si>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</si>
  <si>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</si>
  <si>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</si>
  <si>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</si>
  <si>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</si>
  <si>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</si>
  <si>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</si>
  <si>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</si>
  <si>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</si>
  <si>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</si>
  <si>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</si>
  <si>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</si>
  <si>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</si>
  <si>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</si>
  <si>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</si>
  <si>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</si>
  <si>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</si>
  <si>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</si>
  <si>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</si>
  <si>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</si>
  <si>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</si>
  <si>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</si>
  <si>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</si>
  <si>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</si>
  <si>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</si>
  <si>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</si>
  <si>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</si>
  <si>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</si>
  <si>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</si>
  <si>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</si>
  <si>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</si>
  <si>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</si>
  <si>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</si>
  <si>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</si>
  <si>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</si>
  <si>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</si>
  <si>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</si>
  <si>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</si>
  <si>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</si>
  <si>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</si>
  <si>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</si>
  <si>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</si>
  <si>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</si>
  <si>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</si>
  <si>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</si>
  <si>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</si>
  <si>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</si>
  <si>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</si>
  <si>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</si>
  <si>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</si>
  <si>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</si>
  <si>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</si>
  <si>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</si>
  <si>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</si>
  <si>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</si>
  <si>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</si>
  <si>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</si>
  <si>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</si>
  <si>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</si>
  <si>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</si>
  <si>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</si>
  <si>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</si>
  <si>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</si>
  <si>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</si>
  <si>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</si>
  <si>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</si>
  <si>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</si>
  <si>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</si>
  <si>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</si>
  <si>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</si>
  <si>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</si>
  <si>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</si>
  <si>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</si>
  <si>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</si>
  <si>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</si>
  <si>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</si>
  <si>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</si>
  <si>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</si>
  <si>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</si>
  <si>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</si>
  <si>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</si>
  <si>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</si>
  <si>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</si>
  <si>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</si>
  <si>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</si>
  <si>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</si>
  <si>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</si>
  <si>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</si>
  <si>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</si>
  <si>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</si>
  <si>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</si>
  <si>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</si>
  <si>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</si>
  <si>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</si>
  <si>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</si>
  <si>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</si>
  <si>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</si>
  <si>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</si>
  <si>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</si>
  <si>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</si>
  <si>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</si>
  <si>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</si>
  <si>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</si>
  <si>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</si>
  <si>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</si>
  <si>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</si>
  <si>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</si>
  <si>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</si>
  <si>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</si>
  <si>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</si>
  <si>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</si>
  <si>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</si>
  <si>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</si>
  <si>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</si>
  <si>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</si>
  <si>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</si>
  <si>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</si>
  <si>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</si>
  <si>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</si>
  <si>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</si>
  <si>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</si>
  <si>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</si>
  <si>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</si>
  <si>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</si>
  <si>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</si>
  <si>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</si>
  <si>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</si>
  <si>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</si>
  <si>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</si>
  <si>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</si>
  <si>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</si>
  <si>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</si>
  <si>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</si>
  <si>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</si>
  <si>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</si>
  <si>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</si>
  <si>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</si>
  <si>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</si>
  <si>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</si>
  <si>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</si>
  <si>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</si>
  <si>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</si>
  <si>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</si>
  <si>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</si>
  <si>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</si>
  <si>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</si>
  <si>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</si>
  <si>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</si>
  <si>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</si>
  <si>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</si>
  <si>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</si>
  <si>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</si>
  <si>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</si>
  <si>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</si>
  <si>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</si>
  <si>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</si>
  <si>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</si>
  <si>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</si>
  <si>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</si>
  <si>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</si>
  <si>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</si>
  <si>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</si>
  <si>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</si>
  <si>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</si>
  <si>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</si>
  <si>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</si>
  <si>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</si>
  <si>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</si>
  <si>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</si>
  <si>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</si>
  <si>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</si>
  <si>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</si>
  <si>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</si>
  <si>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</si>
  <si>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</si>
  <si>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</si>
  <si>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</si>
  <si>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</si>
  <si>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</si>
  <si>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</si>
  <si>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</si>
  <si>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</si>
  <si>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</si>
  <si>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</si>
  <si>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</si>
  <si>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</si>
  <si>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</si>
  <si>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</si>
  <si>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</si>
  <si>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</si>
  <si>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</si>
  <si>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</si>
  <si>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</si>
  <si>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</si>
  <si>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</si>
  <si>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</si>
  <si>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</si>
  <si>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</si>
  <si>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</si>
  <si>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</si>
  <si>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</si>
  <si>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</si>
  <si>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</si>
  <si>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</si>
  <si>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</si>
  <si>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</si>
  <si>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</si>
  <si>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</si>
  <si>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</si>
  <si>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</si>
  <si>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</si>
  <si>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</si>
  <si>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</si>
  <si>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</si>
  <si>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</si>
  <si>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</si>
  <si>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</si>
  <si>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</si>
  <si>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</si>
  <si>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</si>
  <si>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</si>
  <si>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</si>
  <si>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</si>
  <si>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</si>
  <si>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</si>
  <si>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</si>
  <si>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</si>
  <si>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</si>
  <si>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</si>
  <si>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</si>
  <si>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</si>
  <si>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</si>
  <si>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</si>
  <si>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</si>
  <si>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</si>
  <si>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</si>
  <si>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</si>
  <si>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</si>
  <si>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</si>
  <si>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</si>
  <si>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</si>
  <si>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</si>
  <si>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</si>
  <si>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</si>
  <si>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</si>
  <si>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</si>
  <si>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</si>
  <si>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</si>
  <si>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</si>
  <si>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</si>
  <si>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</si>
  <si>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</si>
  <si>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</si>
  <si>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</si>
  <si>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</si>
  <si>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</si>
  <si>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</si>
  <si>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</si>
  <si>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</si>
  <si>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</si>
  <si>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</si>
  <si>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</si>
  <si>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</si>
  <si>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</si>
  <si>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</si>
  <si>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</si>
  <si>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</si>
  <si>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</si>
  <si>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</si>
  <si>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</si>
  <si>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</si>
  <si>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</si>
  <si>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</si>
  <si>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</si>
  <si>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</si>
  <si>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</si>
  <si>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</si>
  <si>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</si>
  <si>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</si>
  <si>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</si>
  <si>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</si>
  <si>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</si>
  <si>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</si>
  <si>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</si>
  <si>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</si>
  <si>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</si>
  <si>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</si>
  <si>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</si>
  <si>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</si>
  <si>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</si>
  <si>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</si>
  <si>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</si>
  <si>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</si>
  <si>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</si>
  <si>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</si>
  <si>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</si>
  <si>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</si>
  <si>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</si>
  <si>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</si>
  <si>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</si>
  <si>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</si>
  <si>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</si>
  <si>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</si>
  <si>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</si>
  <si>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</si>
  <si>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</si>
  <si>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</si>
  <si>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</si>
  <si>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</si>
  <si>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</si>
  <si>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</si>
  <si>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</si>
  <si>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</si>
  <si>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</si>
  <si>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</si>
  <si>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</si>
  <si>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</si>
  <si>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</si>
  <si>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</si>
  <si>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</si>
  <si>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</si>
  <si>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</si>
  <si>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</si>
  <si>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</si>
  <si>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</si>
  <si>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</si>
  <si>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</si>
  <si>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</si>
  <si>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</si>
  <si>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</si>
  <si>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</si>
  <si>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</si>
  <si>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</si>
  <si>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</si>
  <si>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</si>
  <si>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</si>
  <si>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</si>
  <si>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</si>
  <si>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</si>
  <si>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</si>
  <si>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</si>
  <si>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</si>
  <si>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</si>
  <si>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</si>
  <si>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</si>
  <si>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</si>
  <si>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</si>
  <si>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</si>
  <si>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</si>
  <si>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</si>
  <si>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</si>
  <si>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</si>
  <si>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</si>
  <si>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</si>
  <si>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</si>
  <si>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</si>
  <si>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</si>
  <si>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</si>
  <si>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</si>
  <si>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</si>
  <si>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</si>
  <si>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</si>
  <si>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</si>
  <si>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</si>
  <si>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</si>
  <si>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</si>
  <si>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</si>
  <si>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</si>
  <si>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</si>
  <si>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</si>
  <si>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</si>
  <si>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</si>
  <si>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</si>
  <si>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</si>
  <si>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</si>
  <si>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</si>
  <si>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</si>
  <si>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</si>
  <si>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</si>
  <si>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</si>
  <si>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</si>
  <si>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</si>
  <si>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</si>
  <si>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</si>
  <si>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</si>
  <si>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</si>
  <si>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</si>
  <si>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</si>
  <si>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</si>
  <si>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</si>
  <si>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</si>
  <si>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</si>
  <si>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</si>
  <si>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</si>
  <si>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</si>
  <si>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</si>
  <si>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</si>
  <si>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</si>
  <si>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</si>
  <si>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</si>
  <si>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</si>
  <si>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</si>
  <si>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</si>
  <si>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</si>
  <si>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</si>
  <si>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</si>
  <si>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</si>
  <si>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</si>
  <si>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</si>
  <si>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</si>
  <si>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</si>
  <si>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</si>
  <si>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</si>
  <si>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</si>
  <si>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</si>
  <si>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</si>
  <si>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</si>
  <si>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</si>
  <si>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</si>
  <si>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</si>
  <si>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</si>
  <si>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</si>
  <si>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</si>
  <si>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</si>
  <si>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</si>
  <si>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</si>
  <si>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</si>
  <si>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</si>
  <si>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</si>
  <si>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</si>
  <si>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</si>
  <si>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</si>
  <si>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</si>
  <si>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</si>
  <si>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</si>
  <si>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</si>
  <si>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</si>
  <si>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</si>
  <si>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</si>
  <si>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</si>
  <si>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</si>
  <si>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</si>
  <si>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</si>
  <si>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</si>
  <si>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</si>
  <si>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</si>
  <si>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</si>
  <si>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</si>
  <si>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</si>
  <si>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</si>
  <si>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</si>
  <si>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</si>
  <si>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</si>
  <si>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</si>
  <si>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</si>
  <si>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</si>
  <si>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</si>
  <si>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</si>
  <si>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</si>
  <si>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</si>
  <si>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</si>
  <si>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</si>
  <si>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</si>
  <si>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</si>
  <si>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</si>
  <si>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</si>
  <si>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</si>
  <si>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</si>
  <si>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</si>
  <si>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</si>
  <si>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</si>
  <si>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</si>
  <si>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</si>
  <si>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</si>
  <si>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</si>
  <si>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</si>
  <si>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</si>
  <si>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</si>
  <si>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</si>
  <si>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</si>
  <si>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</si>
  <si>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</si>
  <si>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</si>
  <si>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</si>
  <si>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</si>
  <si>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</si>
  <si>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</si>
  <si>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</si>
  <si>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</si>
  <si>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</si>
  <si>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</si>
  <si>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</si>
  <si>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</si>
  <si>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</si>
  <si>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</si>
  <si>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</si>
  <si>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</si>
  <si>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</si>
  <si>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</si>
  <si>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</si>
  <si>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</si>
  <si>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</si>
  <si>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</si>
  <si>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</si>
  <si>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</si>
  <si>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</si>
  <si>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</si>
  <si>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</si>
  <si>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</si>
  <si>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</si>
  <si>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</si>
  <si>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</si>
  <si>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</si>
  <si>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</si>
  <si>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</si>
  <si>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</si>
  <si>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</si>
  <si>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</si>
  <si>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</si>
  <si>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</si>
  <si>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</si>
  <si>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</si>
  <si>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</si>
  <si>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</si>
  <si>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</si>
  <si>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</si>
  <si>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</si>
  <si>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</si>
  <si>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</si>
  <si>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</si>
  <si>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</si>
  <si>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</si>
  <si>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</si>
  <si>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</si>
  <si>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</si>
  <si>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</si>
  <si>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</si>
  <si>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</si>
  <si>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</si>
  <si>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</si>
  <si>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</si>
  <si>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</si>
  <si>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</si>
  <si>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</si>
  <si>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</si>
  <si>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</si>
  <si>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</si>
  <si>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</si>
  <si>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</si>
  <si>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</si>
  <si>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</si>
  <si>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</si>
  <si>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</si>
  <si>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</si>
  <si>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</si>
  <si>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</si>
  <si>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</si>
  <si>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</si>
  <si>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</si>
  <si>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</si>
  <si>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</si>
  <si>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</si>
  <si>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</si>
  <si>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</si>
  <si>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</si>
  <si>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</si>
  <si>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</si>
  <si>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</si>
  <si>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</si>
  <si>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</si>
  <si>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</si>
  <si>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</si>
  <si>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</si>
  <si>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</si>
  <si>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</si>
  <si>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</si>
  <si>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</si>
  <si>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</si>
  <si>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</si>
  <si>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</si>
  <si>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</si>
  <si>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</si>
  <si>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</si>
  <si>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</si>
  <si>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</si>
  <si>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</si>
  <si>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</si>
  <si>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</si>
  <si>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</si>
  <si>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</si>
  <si>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</si>
  <si>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</si>
  <si>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</si>
  <si>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</si>
  <si>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</si>
  <si>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</si>
  <si>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</si>
  <si>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</si>
  <si>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</si>
  <si>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</si>
  <si>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</si>
  <si>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</si>
  <si>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</si>
  <si>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</si>
  <si>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</si>
  <si>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</si>
  <si>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</si>
  <si>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</si>
  <si>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</si>
  <si>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</si>
  <si>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</si>
  <si>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</si>
  <si>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</si>
  <si>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</si>
  <si>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</si>
  <si>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</si>
  <si>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</si>
  <si>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</si>
  <si>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</si>
  <si>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</si>
  <si>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</si>
  <si>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</si>
  <si>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</si>
  <si>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</si>
  <si>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</si>
  <si>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</si>
  <si>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</si>
  <si>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</si>
  <si>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</si>
  <si>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</si>
  <si>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</si>
  <si>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</si>
  <si>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</si>
  <si>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</si>
  <si>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</si>
  <si>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</si>
  <si>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</si>
  <si>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</si>
  <si>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</si>
  <si>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</si>
  <si>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</si>
  <si>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</si>
  <si>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</si>
  <si>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</si>
  <si>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</si>
  <si>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</si>
  <si>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</si>
  <si>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</si>
  <si>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</si>
  <si>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</si>
  <si>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</si>
  <si>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</si>
  <si>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</si>
  <si>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</si>
  <si>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</si>
  <si>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</si>
  <si>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</si>
  <si>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</si>
  <si>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</si>
  <si>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</si>
  <si>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</si>
  <si>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</si>
  <si>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</si>
  <si>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</si>
  <si>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</si>
  <si>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</si>
  <si>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</si>
  <si>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</si>
  <si>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</si>
  <si>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</si>
  <si>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</si>
  <si>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</si>
  <si>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</si>
  <si>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</si>
  <si>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</si>
  <si>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</si>
  <si>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</si>
  <si>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</si>
  <si>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</si>
  <si>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</si>
  <si>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</si>
  <si>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</si>
  <si>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</si>
  <si>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</si>
  <si>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</si>
  <si>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</si>
  <si>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</si>
  <si>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</si>
  <si>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</si>
  <si>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</si>
  <si>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</si>
  <si>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</si>
  <si>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</si>
  <si>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</si>
  <si>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</si>
  <si>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</si>
  <si>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</si>
  <si>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</si>
  <si>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</si>
  <si>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</si>
  <si>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</si>
  <si>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</si>
  <si>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</si>
  <si>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</si>
  <si>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</si>
  <si>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</si>
  <si>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</si>
  <si>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</si>
  <si>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</si>
  <si>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</si>
  <si>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</si>
  <si>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</si>
  <si>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</si>
  <si>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</si>
  <si>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</si>
  <si>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</si>
  <si>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</si>
  <si>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</si>
  <si>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</si>
  <si>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</si>
  <si>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</si>
  <si>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</si>
  <si>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</si>
  <si>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</si>
  <si>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</si>
  <si>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</si>
  <si>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</si>
  <si>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</si>
  <si>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</si>
  <si>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</si>
  <si>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</si>
  <si>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</si>
  <si>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</si>
  <si>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</si>
  <si>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</si>
  <si>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</si>
  <si>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</si>
  <si>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</si>
  <si>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</si>
  <si>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</si>
  <si>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</si>
  <si>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</si>
  <si>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</si>
  <si>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</si>
  <si>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</si>
  <si>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</si>
  <si>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</si>
  <si>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</si>
  <si>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</si>
  <si>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</si>
  <si>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</si>
  <si>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</si>
  <si>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</si>
  <si>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</si>
  <si>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</si>
  <si>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</si>
  <si>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</si>
  <si>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</si>
  <si>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</si>
  <si>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</si>
  <si>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</si>
  <si>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</si>
  <si>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</si>
  <si>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</si>
  <si>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</si>
  <si>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</si>
  <si>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</si>
  <si>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</si>
  <si>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</si>
  <si>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</si>
  <si>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</si>
  <si>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</si>
  <si>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</si>
  <si>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</si>
  <si>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</si>
  <si>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</si>
  <si>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</si>
  <si>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</si>
  <si>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</si>
  <si>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</si>
  <si>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</si>
  <si>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</si>
  <si>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</si>
  <si>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</si>
  <si>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</si>
  <si>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</si>
  <si>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</si>
  <si>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</si>
  <si>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</si>
  <si>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</si>
  <si>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</si>
  <si>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</si>
  <si>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</si>
  <si>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</si>
  <si>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</si>
  <si>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</si>
  <si>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</si>
  <si>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</si>
  <si>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</si>
  <si>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</si>
  <si>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</si>
  <si>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</si>
  <si>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</si>
  <si>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</si>
  <si>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</si>
  <si>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</si>
  <si>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</si>
  <si>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</si>
  <si>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</si>
  <si>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</si>
  <si>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</si>
  <si>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</si>
  <si>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</si>
  <si>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</si>
  <si>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</si>
  <si>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</si>
  <si>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</si>
  <si>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</si>
  <si>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</si>
  <si>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</si>
  <si>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</si>
  <si>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</si>
  <si>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</si>
  <si>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</si>
  <si>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</si>
  <si>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</si>
  <si>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</si>
  <si>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</si>
  <si>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</si>
  <si>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</si>
  <si>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</si>
  <si>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</si>
  <si>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</si>
  <si>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</si>
  <si>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</si>
  <si>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</si>
  <si>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</si>
  <si>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</si>
  <si>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</si>
  <si>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</si>
  <si>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</si>
  <si>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</si>
  <si>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</si>
  <si>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</si>
  <si>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</si>
  <si>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</si>
  <si>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</si>
  <si>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</si>
  <si>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</si>
  <si>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</si>
  <si>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</si>
  <si>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</si>
  <si>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</si>
  <si>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</si>
  <si>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</si>
  <si>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</si>
  <si>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</si>
  <si>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</si>
  <si>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</si>
  <si>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</si>
  <si>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</si>
  <si>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</si>
  <si>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</si>
  <si>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</si>
  <si>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</si>
  <si>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</si>
  <si>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</si>
  <si>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</si>
  <si>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</si>
  <si>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</si>
  <si>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</si>
  <si>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</si>
  <si>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</si>
  <si>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</si>
  <si>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</si>
  <si>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</si>
  <si>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</si>
  <si>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</si>
  <si>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</si>
  <si>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</si>
  <si>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</si>
  <si>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</si>
  <si>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</si>
  <si>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</si>
  <si>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</si>
  <si>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</si>
  <si>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</si>
  <si>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</si>
  <si>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</si>
  <si>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</si>
  <si>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</si>
  <si>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</si>
  <si>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</si>
  <si>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</si>
  <si>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</si>
  <si>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</si>
  <si>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</si>
  <si>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</si>
  <si>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</si>
  <si>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</si>
  <si>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</si>
  <si>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</si>
  <si>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</si>
  <si>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</si>
  <si>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</si>
  <si>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</si>
  <si>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</si>
  <si>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</si>
  <si>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</si>
  <si>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</si>
  <si>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</si>
  <si>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</si>
  <si>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</si>
  <si>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</si>
  <si>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</si>
  <si>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</si>
  <si>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</si>
  <si>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</si>
  <si>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</si>
  <si>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</si>
  <si>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</si>
  <si>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</si>
  <si>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</si>
  <si>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</si>
  <si>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</si>
  <si>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</si>
  <si>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</si>
  <si>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</si>
  <si>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</si>
  <si>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</si>
  <si>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</si>
  <si>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</si>
  <si>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</si>
  <si>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</si>
  <si>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</si>
  <si>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</si>
  <si>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</si>
  <si>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</si>
  <si>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</si>
  <si>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</si>
  <si>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</si>
  <si>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</si>
  <si>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</si>
  <si>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</si>
  <si>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</si>
  <si>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</si>
  <si>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</si>
  <si>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</si>
  <si>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</si>
  <si>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</si>
  <si>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</si>
  <si>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</si>
  <si>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</si>
  <si>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</si>
  <si>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</si>
  <si>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</si>
  <si>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</si>
  <si>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</si>
  <si>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</si>
  <si>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</si>
  <si>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</si>
  <si>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</si>
  <si>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</si>
  <si>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</si>
  <si>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</si>
  <si>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</si>
  <si>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</si>
  <si>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</si>
  <si>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</si>
  <si>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</si>
  <si>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</si>
  <si>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</si>
  <si>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</si>
  <si>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</si>
  <si>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</si>
  <si>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</si>
  <si>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</si>
  <si>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</si>
  <si>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</si>
  <si>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</si>
  <si>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</si>
  <si>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</si>
  <si>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</si>
  <si>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</si>
  <si>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</si>
  <si>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</si>
  <si>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</si>
  <si>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</si>
  <si>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</si>
  <si>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</si>
  <si>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</si>
  <si>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</si>
  <si>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</si>
  <si>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</si>
  <si>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</si>
  <si>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</si>
  <si>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</si>
  <si>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</si>
  <si>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</si>
  <si>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</si>
  <si>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</si>
  <si>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</si>
  <si>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</si>
  <si>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</si>
  <si>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</si>
  <si>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</si>
  <si>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</si>
  <si>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</si>
  <si>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</si>
  <si>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</si>
  <si>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</si>
  <si>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</si>
  <si>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</si>
  <si>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</si>
  <si>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</si>
  <si>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</si>
  <si>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</si>
  <si>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</si>
  <si>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</si>
  <si>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</si>
  <si>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</si>
  <si>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</si>
  <si>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</si>
  <si>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</si>
  <si>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</si>
  <si>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</si>
  <si>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</si>
  <si>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</si>
  <si>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</si>
  <si>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</si>
  <si>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</si>
  <si>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</si>
  <si>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</si>
  <si>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</si>
  <si>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</si>
  <si>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</si>
  <si>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</si>
  <si>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</si>
  <si>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</si>
  <si>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</si>
  <si>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</si>
  <si>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</si>
  <si>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</si>
  <si>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</si>
  <si>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</si>
  <si>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</si>
  <si>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</si>
  <si>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</si>
  <si>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</si>
  <si>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</si>
  <si>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</si>
  <si>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</si>
  <si>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</si>
  <si>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</si>
  <si>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</si>
  <si>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</si>
  <si>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</si>
  <si>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</si>
  <si>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</si>
  <si>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</si>
  <si>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</si>
  <si>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</si>
  <si>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</si>
  <si>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</si>
  <si>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</si>
  <si>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</si>
  <si>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</si>
  <si>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</si>
  <si>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</si>
  <si>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</si>
  <si>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</si>
  <si>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</si>
  <si>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</si>
  <si>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</si>
  <si>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</si>
  <si>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</si>
  <si>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</si>
  <si>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</si>
  <si>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</si>
  <si>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</si>
  <si>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</si>
  <si>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</si>
  <si>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</si>
  <si>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</si>
  <si>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</si>
  <si>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</si>
  <si>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</si>
  <si>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</si>
  <si>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</si>
  <si>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</si>
  <si>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</si>
  <si>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</si>
  <si>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</si>
  <si>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</si>
  <si>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</si>
  <si>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</si>
  <si>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</si>
  <si>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</si>
  <si>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</si>
  <si>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</si>
  <si>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</si>
  <si>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</si>
  <si>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</si>
  <si>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</si>
  <si>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</si>
  <si>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</si>
  <si>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</si>
  <si>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</si>
  <si>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</si>
  <si>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</si>
  <si>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</si>
  <si>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</si>
  <si>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</si>
  <si>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</si>
  <si>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</si>
  <si>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</si>
  <si>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</si>
  <si>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</si>
  <si>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</si>
  <si>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</si>
  <si>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</si>
  <si>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</si>
  <si>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</si>
  <si>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</si>
  <si>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</si>
  <si>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</si>
  <si>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</si>
  <si>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</si>
  <si>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</si>
  <si>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</si>
  <si>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</si>
  <si>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</si>
  <si>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</si>
  <si>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</si>
  <si>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</si>
  <si>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</si>
  <si>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</si>
  <si>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</si>
  <si>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</si>
  <si>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</si>
  <si>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</si>
  <si>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</si>
  <si>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</si>
  <si>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</si>
  <si>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</si>
  <si>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</si>
  <si>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</si>
  <si>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</si>
  <si>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</si>
  <si>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</si>
  <si>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</si>
  <si>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</si>
  <si>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</si>
  <si>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</si>
  <si>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</si>
  <si>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</si>
  <si>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</si>
  <si>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</si>
  <si>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</si>
  <si>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</si>
  <si>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</si>
  <si>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</si>
  <si>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</si>
  <si>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</si>
  <si>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</si>
  <si>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</si>
  <si>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</si>
  <si>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</si>
  <si>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</si>
  <si>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</si>
  <si>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</si>
  <si>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</si>
  <si>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</si>
  <si>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</si>
  <si>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</si>
  <si>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</si>
  <si>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</si>
  <si>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</si>
  <si>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</si>
  <si>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</si>
  <si>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</si>
  <si>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</si>
  <si>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</si>
  <si>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</si>
  <si>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</si>
  <si>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</si>
  <si>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</si>
  <si>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</si>
  <si>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</si>
  <si>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</si>
  <si>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</si>
  <si>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</si>
  <si>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</si>
  <si>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</si>
  <si>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</si>
  <si>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</si>
  <si>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</si>
  <si>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</si>
  <si>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</si>
  <si>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</si>
  <si>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</si>
  <si>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</si>
  <si>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</si>
  <si>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</si>
  <si>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</si>
  <si>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</si>
  <si>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</si>
  <si>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</si>
  <si>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</si>
  <si>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</si>
  <si>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</si>
  <si>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</si>
  <si>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</si>
  <si>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</si>
  <si>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</si>
  <si>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</si>
  <si>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</si>
  <si>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</si>
  <si>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</si>
  <si>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</si>
  <si>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</si>
  <si>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</si>
  <si>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</si>
  <si>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</si>
  <si>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</si>
  <si>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</si>
  <si>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</si>
  <si>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</si>
  <si>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</si>
  <si>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</si>
  <si>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</si>
  <si>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</si>
  <si>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</si>
  <si>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</si>
  <si>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</si>
  <si>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</si>
  <si>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</si>
  <si>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</si>
  <si>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</si>
  <si>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</si>
  <si>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</si>
  <si>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</si>
  <si>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</si>
  <si>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</si>
  <si>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</si>
  <si>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</si>
  <si>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</si>
  <si>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</si>
  <si>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</si>
  <si>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</si>
  <si>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</si>
  <si>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</si>
  <si>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</si>
  <si>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</si>
  <si>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</si>
  <si>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</si>
  <si>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</si>
  <si>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</si>
  <si>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</si>
  <si>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</si>
  <si>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</si>
  <si>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</si>
  <si>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</si>
  <si>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</si>
  <si>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</si>
  <si>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</si>
  <si>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</si>
  <si>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</si>
  <si>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</si>
  <si>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</si>
  <si>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</si>
  <si>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</si>
  <si>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</si>
  <si>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</si>
  <si>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</si>
  <si>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</si>
  <si>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</si>
  <si>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</si>
  <si>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</si>
  <si>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</si>
  <si>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</si>
  <si>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</si>
  <si>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</si>
  <si>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</si>
  <si>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</si>
  <si>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</si>
  <si>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</si>
  <si>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</si>
  <si>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</si>
  <si>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</si>
  <si>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</si>
  <si>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</si>
  <si>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</si>
  <si>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</si>
  <si>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</si>
  <si>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</si>
  <si>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</si>
  <si>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</si>
  <si>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</si>
  <si>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</si>
  <si>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</si>
  <si>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</si>
  <si>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</si>
  <si>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</si>
  <si>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</si>
  <si>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</si>
  <si>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</si>
  <si>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</si>
  <si>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</si>
  <si>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</si>
  <si>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</si>
  <si>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</si>
  <si>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</si>
  <si>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</si>
  <si>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</si>
  <si>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</si>
  <si>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</si>
  <si>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</si>
  <si>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</si>
  <si>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</si>
  <si>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</si>
  <si>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</si>
  <si>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</si>
  <si>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</si>
  <si>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</si>
  <si>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</si>
  <si>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</si>
  <si>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</si>
  <si>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</si>
  <si>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</si>
  <si>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</si>
  <si>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</si>
  <si>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</si>
  <si>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</si>
  <si>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</si>
  <si>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</si>
  <si>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</si>
  <si>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</si>
  <si>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</si>
  <si>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</si>
  <si>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</si>
  <si>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</si>
  <si>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</si>
  <si>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</si>
  <si>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</si>
  <si>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</si>
  <si>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</si>
  <si>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</si>
  <si>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</si>
  <si>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</si>
  <si>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</si>
  <si>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</si>
  <si>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</si>
  <si>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</si>
  <si>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</si>
  <si>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</si>
  <si>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</si>
  <si>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</si>
  <si>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</si>
  <si>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</si>
  <si>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</si>
  <si>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</si>
  <si>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</si>
  <si>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</si>
  <si>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</si>
  <si>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</si>
  <si>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</si>
  <si>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</si>
  <si>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</si>
  <si>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</si>
  <si>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</si>
  <si>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</si>
  <si>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</si>
  <si>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</si>
  <si>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</si>
  <si>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</si>
  <si>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</si>
  <si>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</si>
  <si>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</si>
  <si>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</si>
  <si>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</si>
  <si>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</si>
  <si>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</si>
  <si>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</si>
  <si>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</si>
  <si>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</si>
  <si>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</si>
  <si>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</si>
  <si>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</si>
  <si>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</si>
  <si>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</si>
  <si>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</si>
  <si>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</si>
  <si>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</si>
  <si>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</si>
  <si>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</si>
  <si>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</si>
  <si>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</si>
  <si>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</si>
  <si>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</si>
  <si>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</si>
  <si>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</si>
  <si>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</si>
  <si>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</si>
  <si>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</si>
  <si>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</si>
  <si>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</si>
  <si>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</si>
  <si>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</si>
  <si>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</si>
  <si>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</si>
  <si>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</si>
  <si>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</si>
  <si>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</si>
  <si>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</si>
  <si>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</si>
  <si>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</si>
  <si>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</si>
  <si>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</si>
  <si>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</si>
  <si>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</si>
  <si>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</si>
  <si>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</si>
  <si>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</si>
  <si>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</si>
  <si>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</si>
  <si>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</si>
  <si>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</si>
  <si>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</si>
  <si>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</si>
  <si>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</si>
  <si>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</si>
  <si>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</si>
  <si>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</si>
  <si>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</si>
  <si>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</si>
  <si>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</si>
  <si>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</si>
  <si>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</si>
  <si>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</si>
  <si>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</si>
  <si>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</si>
  <si>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</si>
  <si>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</si>
  <si>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</si>
  <si>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</si>
  <si>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</si>
  <si>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</si>
  <si>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</si>
  <si>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</si>
  <si>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</si>
  <si>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</si>
  <si>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</si>
  <si>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</si>
  <si>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</si>
  <si>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</si>
  <si>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</si>
  <si>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</si>
  <si>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</si>
  <si>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</si>
  <si>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</si>
  <si>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</si>
  <si>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</si>
  <si>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</si>
  <si>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</si>
  <si>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</si>
  <si>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</si>
  <si>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</si>
  <si>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</si>
  <si>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</si>
  <si>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</si>
  <si>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</si>
  <si>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</si>
  <si>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</si>
  <si>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</si>
  <si>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</si>
  <si>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</si>
  <si>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</si>
  <si>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</si>
  <si>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</si>
  <si>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</si>
  <si>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</si>
  <si>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</si>
  <si>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</si>
  <si>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</si>
  <si>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</si>
  <si>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</si>
  <si>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</si>
  <si>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</si>
  <si>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</si>
  <si>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</si>
  <si>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</si>
  <si>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</si>
  <si>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</si>
  <si>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</si>
  <si>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</si>
  <si>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</si>
  <si>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</si>
  <si>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</si>
  <si>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</si>
  <si>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</si>
  <si>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</si>
  <si>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</si>
  <si>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</si>
  <si>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</si>
  <si>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</si>
  <si>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</si>
  <si>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</si>
  <si>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</si>
  <si>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</si>
  <si>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</si>
  <si>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</si>
  <si>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</si>
  <si>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</si>
  <si>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</si>
  <si>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</si>
  <si>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</si>
  <si>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</si>
  <si>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</si>
  <si>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</si>
  <si>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</si>
  <si>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</si>
  <si>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</si>
  <si>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</si>
  <si>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</si>
  <si>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</si>
  <si>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</si>
  <si>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</si>
  <si>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</si>
  <si>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</si>
  <si>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</si>
  <si>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</si>
  <si>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</si>
  <si>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</si>
  <si>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</si>
  <si>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</si>
  <si>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</si>
  <si>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</si>
  <si>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</si>
  <si>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</si>
  <si>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</si>
  <si>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</si>
  <si>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</si>
  <si>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</si>
  <si>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</si>
  <si>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</si>
  <si>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</si>
  <si>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</si>
  <si>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</si>
  <si>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</si>
  <si>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</si>
  <si>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</si>
  <si>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</si>
  <si>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</si>
  <si>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</si>
  <si>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</si>
  <si>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</si>
  <si>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</si>
  <si>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</si>
  <si>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</si>
  <si>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</si>
  <si>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</si>
  <si>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</si>
  <si>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</si>
  <si>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</si>
  <si>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</si>
  <si>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</si>
  <si>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</si>
  <si>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</si>
  <si>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</si>
  <si>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</si>
  <si>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</si>
  <si>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</si>
  <si>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</si>
  <si>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</si>
  <si>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</si>
  <si>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</si>
  <si>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</si>
  <si>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</si>
  <si>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</si>
  <si>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</si>
  <si>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</si>
  <si>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</si>
  <si>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</si>
  <si>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</si>
  <si>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</si>
  <si>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</si>
  <si>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</si>
  <si>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</si>
  <si>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</si>
  <si>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</si>
  <si>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</si>
  <si>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</si>
  <si>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</si>
  <si>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</si>
  <si>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</si>
  <si>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</si>
  <si>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</si>
  <si>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</si>
  <si>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</si>
  <si>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</si>
  <si>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</si>
  <si>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</si>
  <si>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</si>
  <si>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</si>
  <si>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</si>
  <si>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</si>
  <si>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</si>
  <si>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</si>
  <si>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</si>
  <si>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</si>
  <si>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</si>
  <si>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</si>
  <si>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</si>
  <si>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</si>
  <si>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</si>
  <si>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</si>
  <si>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</si>
  <si>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</si>
  <si>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</si>
  <si>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</si>
  <si>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</si>
  <si>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</si>
  <si>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</si>
  <si>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</si>
  <si>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</si>
  <si>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</si>
  <si>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</si>
  <si>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</si>
  <si>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</si>
  <si>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</si>
  <si>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</si>
  <si>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</si>
  <si>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</si>
  <si>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</si>
  <si>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</si>
  <si>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</si>
  <si>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</si>
  <si>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</si>
  <si>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</si>
  <si>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</si>
  <si>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</si>
  <si>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</si>
  <si>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</si>
  <si>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</si>
  <si>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</si>
  <si>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</si>
  <si>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</si>
  <si>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</si>
  <si>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</si>
  <si>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</si>
  <si>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</si>
  <si>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</si>
  <si>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</si>
  <si>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</si>
  <si>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</si>
  <si>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</si>
  <si>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</si>
  <si>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</si>
  <si>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</si>
  <si>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</si>
  <si>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</si>
  <si>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</si>
  <si>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</si>
  <si>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</si>
  <si>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</si>
  <si>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</si>
  <si>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</si>
  <si>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</si>
  <si>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</si>
  <si>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</si>
  <si>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</si>
  <si>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</si>
  <si>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</si>
  <si>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</si>
  <si>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</si>
  <si>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</si>
  <si>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</si>
  <si>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</si>
  <si>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</si>
  <si>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</si>
  <si>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</si>
  <si>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</si>
  <si>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</si>
  <si>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</si>
  <si>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</si>
  <si>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</si>
  <si>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</si>
  <si>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</si>
  <si>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</si>
  <si>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</si>
  <si>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</si>
  <si>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</si>
  <si>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</si>
  <si>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</si>
  <si>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</si>
  <si>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</si>
  <si>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</si>
  <si>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</si>
  <si>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</si>
  <si>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</si>
  <si>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</si>
  <si>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</si>
  <si>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</si>
  <si>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</si>
  <si>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</si>
  <si>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</si>
  <si>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</si>
  <si>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</si>
  <si>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</si>
  <si>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</si>
  <si>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</si>
  <si>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</si>
  <si>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</si>
  <si>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</si>
  <si>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</si>
  <si>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</si>
  <si>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</si>
  <si>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</si>
  <si>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</si>
  <si>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</si>
  <si>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</si>
  <si>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</si>
  <si>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</si>
  <si>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</si>
  <si>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</si>
  <si>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</si>
  <si>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</si>
  <si>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</si>
  <si>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</si>
  <si>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</si>
  <si>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</si>
  <si>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</si>
  <si>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</si>
  <si>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</si>
  <si>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</si>
  <si>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</si>
  <si>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</si>
  <si>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</si>
  <si>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</si>
  <si>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</si>
  <si>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</si>
  <si>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</si>
  <si>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</si>
  <si>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</si>
  <si>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</si>
  <si>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</si>
  <si>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</si>
  <si>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</si>
  <si>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</si>
  <si>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</si>
  <si>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</si>
  <si>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</si>
  <si>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</si>
  <si>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</si>
  <si>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</si>
  <si>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</si>
  <si>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</si>
  <si>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</si>
  <si>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</si>
  <si>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</si>
  <si>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</si>
  <si>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</si>
  <si>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</si>
  <si>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</si>
  <si>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</si>
  <si>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</si>
  <si>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</si>
  <si>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</si>
  <si>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</si>
  <si>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</si>
  <si>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</si>
  <si>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</si>
  <si>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</si>
  <si>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</si>
  <si>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</si>
  <si>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</si>
  <si>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</si>
  <si>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</si>
  <si>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</si>
  <si>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</si>
  <si>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</si>
  <si>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</si>
  <si>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</si>
  <si>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</si>
  <si>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</si>
  <si>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</si>
  <si>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</si>
  <si>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</si>
  <si>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</si>
  <si>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</si>
  <si>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</si>
  <si>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</si>
  <si>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</si>
  <si>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</si>
  <si>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</si>
  <si>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</si>
  <si>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</si>
  <si>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</si>
  <si>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</si>
  <si>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</si>
  <si>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</si>
  <si>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</si>
  <si>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</si>
  <si>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</si>
  <si>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</si>
  <si>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</si>
  <si>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</si>
  <si>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</si>
  <si>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</si>
  <si>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</si>
  <si>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</si>
  <si>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</si>
  <si>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</si>
  <si>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</si>
  <si>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</si>
  <si>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</si>
  <si>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</si>
  <si>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</si>
  <si>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</si>
  <si>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</si>
  <si>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</si>
  <si>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</si>
  <si>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</si>
  <si>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</si>
  <si>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</si>
  <si>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</si>
  <si>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</si>
  <si>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</si>
  <si>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</si>
  <si>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</si>
  <si>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</si>
  <si>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</si>
  <si>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</si>
  <si>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</si>
  <si>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</si>
  <si>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</si>
  <si>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</si>
  <si>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</si>
  <si>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</si>
  <si>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</si>
  <si>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</si>
  <si>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</si>
  <si>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</si>
  <si>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</si>
  <si>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</si>
  <si>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</si>
  <si>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</si>
  <si>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</si>
  <si>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</si>
  <si>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</si>
  <si>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</si>
  <si>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</si>
  <si>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</si>
  <si>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</si>
  <si>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</si>
  <si>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</si>
  <si>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</si>
  <si>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</si>
  <si>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</si>
  <si>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</si>
  <si>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</si>
  <si>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</si>
  <si>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</si>
  <si>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</si>
  <si>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</si>
  <si>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</si>
  <si>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</si>
  <si>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</si>
  <si>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</si>
  <si>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</si>
  <si>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</si>
  <si>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</si>
  <si>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</si>
  <si>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</si>
  <si>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</si>
  <si>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</si>
  <si>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</si>
  <si>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</si>
  <si>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</si>
  <si>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</si>
  <si>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</si>
  <si>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</si>
  <si>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</si>
  <si>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</si>
  <si>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</si>
  <si>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</si>
  <si>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</si>
  <si>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</si>
  <si>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</si>
  <si>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</si>
  <si>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</si>
  <si>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</si>
  <si>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</si>
  <si>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</si>
  <si>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</si>
  <si>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</si>
  <si>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</si>
  <si>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</si>
  <si>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</si>
  <si>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</si>
  <si>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</si>
  <si>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</si>
  <si>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</si>
  <si>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</si>
  <si>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</si>
  <si>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</si>
  <si>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</si>
  <si>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</si>
  <si>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</si>
  <si>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</si>
  <si>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</si>
  <si>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</si>
  <si>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</si>
  <si>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</si>
  <si>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</si>
  <si>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</si>
  <si>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</si>
  <si>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</si>
  <si>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</si>
  <si>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</si>
  <si>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</si>
  <si>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</si>
  <si>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</si>
  <si>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</si>
  <si>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</si>
  <si>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</si>
  <si>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</si>
  <si>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</si>
  <si>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</si>
  <si>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</si>
  <si>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</si>
  <si>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</si>
  <si>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</si>
  <si>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</si>
  <si>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</si>
  <si>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</si>
  <si>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</si>
  <si>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</si>
  <si>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</si>
  <si>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</si>
  <si>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</si>
  <si>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</si>
  <si>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</si>
  <si>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</si>
  <si>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</si>
  <si>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</si>
  <si>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</si>
  <si>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</si>
  <si>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</si>
  <si>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</si>
  <si>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</si>
  <si>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</si>
  <si>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</si>
  <si>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</si>
  <si>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</si>
  <si>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</si>
  <si>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</si>
  <si>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</si>
  <si>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</si>
  <si>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</si>
  <si>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</si>
  <si>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</si>
  <si>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</si>
  <si>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</si>
  <si>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</si>
  <si>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</si>
  <si>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</si>
  <si>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</si>
  <si>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</si>
  <si>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</si>
  <si>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</si>
  <si>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</si>
  <si>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</si>
  <si>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</si>
  <si>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</si>
  <si>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</si>
  <si>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</si>
  <si>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</si>
  <si>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</si>
  <si>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</si>
  <si>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</si>
  <si>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</si>
  <si>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</si>
  <si>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</si>
  <si>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</si>
  <si>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</si>
  <si>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</si>
  <si>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</si>
  <si>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</si>
  <si>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</si>
  <si>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</si>
  <si>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</si>
  <si>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</si>
  <si>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</si>
  <si>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</si>
  <si>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</si>
  <si>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</si>
  <si>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</si>
  <si>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</si>
  <si>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</si>
  <si>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</si>
  <si>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</si>
  <si>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</si>
  <si>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</si>
  <si>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</si>
  <si>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</si>
  <si>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</si>
  <si>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</si>
  <si>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</si>
  <si>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</si>
  <si>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</si>
  <si>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</si>
  <si>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</si>
  <si>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</si>
  <si>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</si>
  <si>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</si>
  <si>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</si>
  <si>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</si>
  <si>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</si>
  <si>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</si>
  <si>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</si>
  <si>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</si>
  <si>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</si>
  <si>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</si>
  <si>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</si>
  <si>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</si>
  <si>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</si>
  <si>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</si>
  <si>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</si>
  <si>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</si>
  <si>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</si>
  <si>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</si>
  <si>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</si>
  <si>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</si>
  <si>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</si>
  <si>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</si>
  <si>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</si>
  <si>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</si>
  <si>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</si>
  <si>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</si>
  <si>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</si>
  <si>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</si>
  <si>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</si>
  <si>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</si>
  <si>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</si>
  <si>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</si>
  <si>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</si>
  <si>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</si>
  <si>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</si>
  <si>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</si>
  <si>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</si>
  <si>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</si>
  <si>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</si>
  <si>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</si>
  <si>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</si>
  <si>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</si>
  <si>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</si>
  <si>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</si>
  <si>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</si>
  <si>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</si>
  <si>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</si>
  <si>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</si>
  <si>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</si>
  <si>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</si>
  <si>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</si>
  <si>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</si>
  <si>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</si>
  <si>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</si>
  <si>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</si>
  <si>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</si>
  <si>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</si>
  <si>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</si>
  <si>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</si>
  <si>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</si>
  <si>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</si>
  <si>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</si>
  <si>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</si>
  <si>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</si>
  <si>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</si>
  <si>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</si>
  <si>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</si>
  <si>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</si>
  <si>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</si>
  <si>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</si>
  <si>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</si>
  <si>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</si>
  <si>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</si>
  <si>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</si>
  <si>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</si>
  <si>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</si>
  <si>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</si>
  <si>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</si>
  <si>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</si>
  <si>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</si>
  <si>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</si>
  <si>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</si>
  <si>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</si>
  <si>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</si>
  <si>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</si>
  <si>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</si>
  <si>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</si>
  <si>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</si>
  <si>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</si>
  <si>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</si>
  <si>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</si>
  <si>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</si>
  <si>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</si>
  <si>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</si>
  <si>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</si>
  <si>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</si>
  <si>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</si>
  <si>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</si>
  <si>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</si>
  <si>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</si>
  <si>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</si>
  <si>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</si>
  <si>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</si>
  <si>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</si>
  <si>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</si>
  <si>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</si>
  <si>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</si>
  <si>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</si>
  <si>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</si>
  <si>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</si>
  <si>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</si>
  <si>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</si>
  <si>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</si>
  <si>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</si>
  <si>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</si>
  <si>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</si>
  <si>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</si>
  <si>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</si>
  <si>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</si>
  <si>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</si>
  <si>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</si>
  <si>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</si>
  <si>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</si>
  <si>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</si>
  <si>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</si>
  <si>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</si>
  <si>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</si>
  <si>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</si>
  <si>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</si>
  <si>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</si>
  <si>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</si>
  <si>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</si>
  <si>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</si>
  <si>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</si>
  <si>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</si>
  <si>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</si>
  <si>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</si>
  <si>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</si>
  <si>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</si>
  <si>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</si>
  <si>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</si>
  <si>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</si>
  <si>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</si>
  <si>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</si>
  <si>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</si>
  <si>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</si>
  <si>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</si>
  <si>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</si>
  <si>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</si>
  <si>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</si>
  <si>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</si>
  <si>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</si>
  <si>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</si>
  <si>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</si>
  <si>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</si>
  <si>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</si>
  <si>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</si>
  <si>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</si>
  <si>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</si>
  <si>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</si>
  <si>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</si>
  <si>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</si>
  <si>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</si>
  <si>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</si>
  <si>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</si>
  <si>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</si>
  <si>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</si>
  <si>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</si>
  <si>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</si>
  <si>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</si>
  <si>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</si>
  <si>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</si>
  <si>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</si>
  <si>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</si>
  <si>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</si>
  <si>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</si>
  <si>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</si>
  <si>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</si>
  <si>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</si>
  <si>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</si>
  <si>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</si>
  <si>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</si>
  <si>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</si>
  <si>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</si>
  <si>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</si>
  <si>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</si>
  <si>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</si>
  <si>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</si>
  <si>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</si>
  <si>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</si>
  <si>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</si>
  <si>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</si>
  <si>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</si>
  <si>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</si>
  <si>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</si>
  <si>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</si>
  <si>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</si>
  <si>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</si>
  <si>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</si>
  <si>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</si>
  <si>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</si>
  <si>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</si>
  <si>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</si>
  <si>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</si>
  <si>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</si>
  <si>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</si>
  <si>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</si>
  <si>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</si>
  <si>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</si>
  <si>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</si>
  <si>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</si>
  <si>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</si>
  <si>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</si>
  <si>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</si>
  <si>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</si>
  <si>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</si>
  <si>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</si>
  <si>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</si>
  <si>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</si>
  <si>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</si>
  <si>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</si>
  <si>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</si>
  <si>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</si>
  <si>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</si>
  <si>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</si>
  <si>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</si>
  <si>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</si>
  <si>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</si>
  <si>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</si>
  <si>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</si>
  <si>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</si>
  <si>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</si>
  <si>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</si>
  <si>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</si>
  <si>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</si>
  <si>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</si>
  <si>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</si>
  <si>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</si>
  <si>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</si>
  <si>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</si>
  <si>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</si>
  <si>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</si>
  <si>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</si>
  <si>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</si>
  <si>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</si>
  <si>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</si>
  <si>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</si>
  <si>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</si>
  <si>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</si>
  <si>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</si>
  <si>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</si>
  <si>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</si>
  <si>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</si>
  <si>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</si>
  <si>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</si>
  <si>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</si>
  <si>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</si>
  <si>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</si>
  <si>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</si>
  <si>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</si>
  <si>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</si>
  <si>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</si>
  <si>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</si>
  <si>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</si>
  <si>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</si>
  <si>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</si>
  <si>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</si>
  <si>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</si>
  <si>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</si>
  <si>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</si>
  <si>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</si>
  <si>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</si>
  <si>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</si>
  <si>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</si>
  <si>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</si>
  <si>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</si>
  <si>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</si>
  <si>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</si>
  <si>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</si>
  <si>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</si>
  <si>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</si>
  <si>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</si>
  <si>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</si>
  <si>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</si>
  <si>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</si>
  <si>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</si>
  <si>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</si>
  <si>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</si>
  <si>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</si>
  <si>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</si>
  <si>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</si>
  <si>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</si>
  <si>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</si>
  <si>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</si>
  <si>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</si>
  <si>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</si>
  <si>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</si>
  <si>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</si>
  <si>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</si>
  <si>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</si>
  <si>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</si>
  <si>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</si>
  <si>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</si>
  <si>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</si>
  <si>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</si>
  <si>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</si>
  <si>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</si>
  <si>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</si>
  <si>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</si>
  <si>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</si>
  <si>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</si>
  <si>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</si>
  <si>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</si>
  <si>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</si>
  <si>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</si>
  <si>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</si>
  <si>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</si>
  <si>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</si>
  <si>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</si>
  <si>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</si>
  <si>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</si>
  <si>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</si>
  <si>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</si>
  <si>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</si>
  <si>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</si>
  <si>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</si>
  <si>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</si>
  <si>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</si>
  <si>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</si>
  <si>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</si>
  <si>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</si>
  <si>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</si>
  <si>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</si>
  <si>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</si>
  <si>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</si>
  <si>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</si>
  <si>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</si>
  <si>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</si>
  <si>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</si>
  <si>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</si>
  <si>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</si>
  <si>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</si>
  <si>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</si>
  <si>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</si>
  <si>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</si>
  <si>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</si>
  <si>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</si>
  <si>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</si>
  <si>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</si>
  <si>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</si>
  <si>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</si>
  <si>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</si>
  <si>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</si>
  <si>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</si>
  <si>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</si>
  <si>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</si>
  <si>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</si>
  <si>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</si>
  <si>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</si>
  <si>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</si>
  <si>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</si>
  <si>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</si>
  <si>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</si>
  <si>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</si>
  <si>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</si>
  <si>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</si>
  <si>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</si>
  <si>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</si>
  <si>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</si>
  <si>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</si>
  <si>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</si>
  <si>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</si>
  <si>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</si>
  <si>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</si>
  <si>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</si>
  <si>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</si>
  <si>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</si>
  <si>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</si>
  <si>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</si>
  <si>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</si>
  <si>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</si>
  <si>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</si>
  <si>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</si>
  <si>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</si>
  <si>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</si>
  <si>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</si>
  <si>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</si>
  <si>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</si>
  <si>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</si>
  <si>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</si>
  <si>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</si>
  <si>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</si>
  <si>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</si>
  <si>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</si>
  <si>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</si>
  <si>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</si>
  <si>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</si>
  <si>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</si>
  <si>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</si>
  <si>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</si>
  <si>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</si>
  <si>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</si>
  <si>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</si>
  <si>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</si>
  <si>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</si>
  <si>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</si>
  <si>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</si>
  <si>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</si>
  <si>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</si>
  <si>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</si>
  <si>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</si>
  <si>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</si>
  <si>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</si>
  <si>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</si>
  <si>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</si>
  <si>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</si>
  <si>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</si>
  <si>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</si>
  <si>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</si>
  <si>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</si>
  <si>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</si>
  <si>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</si>
  <si>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</si>
  <si>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</si>
  <si>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</si>
  <si>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</si>
  <si>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</si>
  <si>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</si>
  <si>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</si>
  <si>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</si>
  <si>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</si>
  <si>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</si>
  <si>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</si>
  <si>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</si>
  <si>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</si>
  <si>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</si>
  <si>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</si>
  <si>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</si>
  <si>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</si>
  <si>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</si>
  <si>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</si>
  <si>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</si>
  <si>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</si>
  <si>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</si>
  <si>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</si>
  <si>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</si>
  <si>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</si>
  <si>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</si>
  <si>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</si>
  <si>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</si>
  <si>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</si>
  <si>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</si>
  <si>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</si>
  <si>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</si>
  <si>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</si>
  <si>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</si>
  <si>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</si>
  <si>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</si>
  <si>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</si>
  <si>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</si>
  <si>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</si>
  <si>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</si>
  <si>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</si>
  <si>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</si>
  <si>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</si>
  <si>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</si>
  <si>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</si>
  <si>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</si>
  <si>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</si>
  <si>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</si>
  <si>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</si>
  <si>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</si>
  <si>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</si>
  <si>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</si>
  <si>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</si>
  <si>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</si>
  <si>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</si>
  <si>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</si>
  <si>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</si>
  <si>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</si>
  <si>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</si>
  <si>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</si>
  <si>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</si>
  <si>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</si>
  <si>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</si>
  <si>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</si>
  <si>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</si>
  <si>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</si>
  <si>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</si>
  <si>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</si>
  <si>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</si>
  <si>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</si>
  <si>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</si>
  <si>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</si>
  <si>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</si>
  <si>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</si>
  <si>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</si>
  <si>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</si>
  <si>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</si>
  <si>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</si>
  <si>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</si>
  <si>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</si>
  <si>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</si>
  <si>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</si>
  <si>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</si>
  <si>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</si>
  <si>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</si>
  <si>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</si>
  <si>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</si>
  <si>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</si>
  <si>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</si>
  <si>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</si>
  <si>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</si>
  <si>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</si>
  <si>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</si>
  <si>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</si>
  <si>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</si>
  <si>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</si>
  <si>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</si>
  <si>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</si>
  <si>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</si>
  <si>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</si>
  <si>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</si>
  <si>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</si>
  <si>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</si>
  <si>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</si>
  <si>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</si>
  <si>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</si>
  <si>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</si>
  <si>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</si>
  <si>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</si>
  <si>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</si>
  <si>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</si>
  <si>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</si>
  <si>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</si>
  <si>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</si>
  <si>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</si>
  <si>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</si>
  <si>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</si>
  <si>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</si>
  <si>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</si>
  <si>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</si>
  <si>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</si>
  <si>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</si>
  <si>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</si>
  <si>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</si>
  <si>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</si>
  <si>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</si>
  <si>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</si>
  <si>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</si>
  <si>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</si>
  <si>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</si>
  <si>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</si>
  <si>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</si>
  <si>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</si>
  <si>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</si>
  <si>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</si>
  <si>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</si>
  <si>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</si>
  <si>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</si>
  <si>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</si>
  <si>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</si>
  <si>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</si>
  <si>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</si>
  <si>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</si>
  <si>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</si>
  <si>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</si>
  <si>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</si>
  <si>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</si>
  <si>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</si>
  <si>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</si>
  <si>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</si>
  <si>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</si>
  <si>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</si>
  <si>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</si>
  <si>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</si>
  <si>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</si>
  <si>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</si>
  <si>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</si>
  <si>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</si>
  <si>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</si>
  <si>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</si>
  <si>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</si>
  <si>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</si>
  <si>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</si>
  <si>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</si>
  <si>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</si>
  <si>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</si>
  <si>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</si>
  <si>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</si>
  <si>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</si>
  <si>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</si>
  <si>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</si>
  <si>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</si>
  <si>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</si>
  <si>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</si>
  <si>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</si>
  <si>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</si>
  <si>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</si>
  <si>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</si>
  <si>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</si>
  <si>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</si>
  <si>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</si>
  <si>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</si>
  <si>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</si>
  <si>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</si>
  <si>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</si>
  <si>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</si>
  <si>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</si>
  <si>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</si>
  <si>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</si>
  <si>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</si>
  <si>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</si>
  <si>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</si>
  <si>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</si>
  <si>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</si>
  <si>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</si>
  <si>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</si>
  <si>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</si>
  <si>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</si>
  <si>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</si>
  <si>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</si>
  <si>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</si>
  <si>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</si>
  <si>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</si>
  <si>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</si>
  <si>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</si>
  <si>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</si>
  <si>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</si>
  <si>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</si>
  <si>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</si>
  <si>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</si>
  <si>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</si>
  <si>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</si>
  <si>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</si>
  <si>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</si>
  <si>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</si>
  <si>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</si>
  <si>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</si>
  <si>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</si>
  <si>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</si>
  <si>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</si>
  <si>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</si>
  <si>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</si>
  <si>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</si>
  <si>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</si>
  <si>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</si>
  <si>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</si>
  <si>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</si>
  <si>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</si>
  <si>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</si>
  <si>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</si>
  <si>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</si>
  <si>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</si>
  <si>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</si>
  <si>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</si>
  <si>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</si>
  <si>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</si>
  <si>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</si>
  <si>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</si>
  <si>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</si>
  <si>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</si>
  <si>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</si>
  <si>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</si>
  <si>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</si>
  <si>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</si>
  <si>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</si>
  <si>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</si>
  <si>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</si>
  <si>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</si>
  <si>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</si>
  <si>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</si>
  <si>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</si>
  <si>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</si>
  <si>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</si>
  <si>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</si>
  <si>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</si>
  <si>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</si>
  <si>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</si>
  <si>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</si>
  <si>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</si>
  <si>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</si>
  <si>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</si>
  <si>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</si>
  <si>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</si>
  <si>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</si>
  <si>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</si>
  <si>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</si>
  <si>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</si>
  <si>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</si>
  <si>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</si>
  <si>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</si>
  <si>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</si>
  <si>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</si>
  <si>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</si>
  <si>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</si>
  <si>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</si>
  <si>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</si>
  <si>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</si>
  <si>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</si>
  <si>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</si>
  <si>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</si>
  <si>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</si>
  <si>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</si>
  <si>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</si>
  <si>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</si>
  <si>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</si>
  <si>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</si>
  <si>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</si>
  <si>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</si>
  <si>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</si>
  <si>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</si>
  <si>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</si>
  <si>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</si>
  <si>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</si>
  <si>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</si>
  <si>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</si>
  <si>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</si>
  <si>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</si>
  <si>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</si>
  <si>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</si>
  <si>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</si>
  <si>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</si>
  <si>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</si>
  <si>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</si>
  <si>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</si>
  <si>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</si>
  <si>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</si>
  <si>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</si>
  <si>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</si>
  <si>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</si>
  <si>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</si>
  <si>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</si>
  <si>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</si>
  <si>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</si>
  <si>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</si>
  <si>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</si>
  <si>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</si>
  <si>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</si>
  <si>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</si>
  <si>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</si>
  <si>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</si>
  <si>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</si>
  <si>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</si>
  <si>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</si>
  <si>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</si>
  <si>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</si>
  <si>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</si>
  <si>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</si>
  <si>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</si>
  <si>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</si>
  <si>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</si>
  <si>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</si>
  <si>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</si>
  <si>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</si>
  <si>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</si>
  <si>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</si>
  <si>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</si>
  <si>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</si>
  <si>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</si>
  <si>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</si>
  <si>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</si>
  <si>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</si>
  <si>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</si>
  <si>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</si>
  <si>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</si>
  <si>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</si>
  <si>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</si>
  <si>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</si>
  <si>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</si>
  <si>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</si>
  <si>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</si>
  <si>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</si>
  <si>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</si>
  <si>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</si>
  <si>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</si>
  <si>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</si>
  <si>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</si>
  <si>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</si>
  <si>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</si>
  <si>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</si>
  <si>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</si>
  <si>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</si>
  <si>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</si>
  <si>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</si>
  <si>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</si>
  <si>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</si>
  <si>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</si>
  <si>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</si>
  <si>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</si>
  <si>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</si>
  <si>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</si>
  <si>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</si>
  <si>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</si>
  <si>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</si>
  <si>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</si>
  <si>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</si>
  <si>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</si>
  <si>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</si>
  <si>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</si>
  <si>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</si>
  <si>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</si>
  <si>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</si>
  <si>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</si>
  <si>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</si>
  <si>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</si>
  <si>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</si>
  <si>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</si>
  <si>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</si>
  <si>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</si>
  <si>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</si>
  <si>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</si>
  <si>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</si>
  <si>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</si>
  <si>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</si>
  <si>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</si>
  <si>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</si>
  <si>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</si>
  <si>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</si>
  <si>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</si>
  <si>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</si>
  <si>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</si>
  <si>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</si>
  <si>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</si>
  <si>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</si>
  <si>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</si>
  <si>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</si>
  <si>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</si>
  <si>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</si>
  <si>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</si>
  <si>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</si>
  <si>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</si>
  <si>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</si>
  <si>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</si>
  <si>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</si>
  <si>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</si>
  <si>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</si>
  <si>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</si>
  <si>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</si>
  <si>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</si>
  <si>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</si>
  <si>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</si>
  <si>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</si>
  <si>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</si>
  <si>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</si>
  <si>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</si>
  <si>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</si>
  <si>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</si>
  <si>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</si>
  <si>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</si>
  <si>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</si>
  <si>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</si>
  <si>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</si>
  <si>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</si>
  <si>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</si>
  <si>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</si>
  <si>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</si>
  <si>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</si>
  <si>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</si>
  <si>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</si>
  <si>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</si>
  <si>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</si>
  <si>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</si>
  <si>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</si>
  <si>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</si>
  <si>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</si>
  <si>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</si>
  <si>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</si>
  <si>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</si>
  <si>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</si>
  <si>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</si>
  <si>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</si>
  <si>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</si>
  <si>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</si>
  <si>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</si>
  <si>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</si>
  <si>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</si>
  <si>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</si>
  <si>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</si>
  <si>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</si>
  <si>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</si>
  <si>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</si>
  <si>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</si>
  <si>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</si>
  <si>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</si>
  <si>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</si>
  <si>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</si>
  <si>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</si>
  <si>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</si>
  <si>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</si>
  <si>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</si>
  <si>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</si>
  <si>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</si>
  <si>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</si>
  <si>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</si>
  <si>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</si>
  <si>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</si>
  <si>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</si>
  <si>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</si>
  <si>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</si>
  <si>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</si>
  <si>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</si>
  <si>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</si>
  <si>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</si>
  <si>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</si>
  <si>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</si>
  <si>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</si>
  <si>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</si>
  <si>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</si>
  <si>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</si>
  <si>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</si>
  <si>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</si>
  <si>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</si>
  <si>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</si>
  <si>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</si>
  <si>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</si>
  <si>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</si>
  <si>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</si>
  <si>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</si>
  <si>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</si>
  <si>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</si>
  <si>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</si>
  <si>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</si>
  <si>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</si>
  <si>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</si>
  <si>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</si>
  <si>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</si>
  <si>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</si>
  <si>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</si>
  <si>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</si>
  <si>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</si>
  <si>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</si>
  <si>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</si>
  <si>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</si>
  <si>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</si>
  <si>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</si>
  <si>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</si>
  <si>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</si>
  <si>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</si>
  <si>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</si>
  <si>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</si>
  <si>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</si>
  <si>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</si>
  <si>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</si>
  <si>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</si>
  <si>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</si>
  <si>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</si>
  <si>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</si>
  <si>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</si>
  <si>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</si>
  <si>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</si>
  <si>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</si>
  <si>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</si>
  <si>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</si>
  <si>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</si>
  <si>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</si>
  <si>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</si>
  <si>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</si>
  <si>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</si>
  <si>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</si>
  <si>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</si>
  <si>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</si>
  <si>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</si>
  <si>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</si>
  <si>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</si>
  <si>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</si>
  <si>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</si>
  <si>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</si>
  <si>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</si>
  <si>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</si>
  <si>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</si>
  <si>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</si>
  <si>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</si>
  <si>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</si>
  <si>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</si>
  <si>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</si>
  <si>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</si>
  <si>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</si>
  <si>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</si>
  <si>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</si>
  <si>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</si>
  <si>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</si>
  <si>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</si>
  <si>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</si>
  <si>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</si>
  <si>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</si>
  <si>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</si>
  <si>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</si>
  <si>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</si>
  <si>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</si>
  <si>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</si>
  <si>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</si>
  <si>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</si>
  <si>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</si>
  <si>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</si>
  <si>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</si>
  <si>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</si>
  <si>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</si>
  <si>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</si>
  <si>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</si>
  <si>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</si>
  <si>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</si>
  <si>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</si>
  <si>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</si>
  <si>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</si>
  <si>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</si>
  <si>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</si>
  <si>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</si>
  <si>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</si>
  <si>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</si>
  <si>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</si>
  <si>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</si>
  <si>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</si>
  <si>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</si>
  <si>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</si>
  <si>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</si>
  <si>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</si>
  <si>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</si>
  <si>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</si>
  <si>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</si>
  <si>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</si>
  <si>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</si>
  <si>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</si>
  <si>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</si>
  <si>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</si>
  <si>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</si>
  <si>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</si>
  <si>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</si>
  <si>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</si>
  <si>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</si>
  <si>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</si>
  <si>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</si>
  <si>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</si>
  <si>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</si>
  <si>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</si>
  <si>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</si>
  <si>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</si>
  <si>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</si>
  <si>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</si>
  <si>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</si>
  <si>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</si>
  <si>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</si>
  <si>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</si>
  <si>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</si>
  <si>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</si>
  <si>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</si>
  <si>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</si>
  <si>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</si>
  <si>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</si>
  <si>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</si>
  <si>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</si>
  <si>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</si>
  <si>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</si>
  <si>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</si>
  <si>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</si>
  <si>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</si>
  <si>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</si>
  <si>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</si>
  <si>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</si>
  <si>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</si>
  <si>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</si>
  <si>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</si>
  <si>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</si>
  <si>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</si>
  <si>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</si>
  <si>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</si>
  <si>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</si>
  <si>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</si>
  <si>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</si>
  <si>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</si>
  <si>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</si>
  <si>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</si>
  <si>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</si>
  <si>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</si>
  <si>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</si>
  <si>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</si>
  <si>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</si>
  <si>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</si>
  <si>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</si>
  <si>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</si>
  <si>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</si>
  <si>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</si>
  <si>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</si>
  <si>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</si>
  <si>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</si>
  <si>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</si>
  <si>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</si>
  <si>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</si>
  <si>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</si>
  <si>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</si>
  <si>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</si>
  <si>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</si>
  <si>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</si>
  <si>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</si>
  <si>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</si>
  <si>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</si>
  <si>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</si>
  <si>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</si>
  <si>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</si>
  <si>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</si>
  <si>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</si>
  <si>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</si>
  <si>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</si>
  <si>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</si>
  <si>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</si>
  <si>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</si>
  <si>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</si>
  <si>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</si>
  <si>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</si>
  <si>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</si>
  <si>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</si>
  <si>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</si>
  <si>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</si>
  <si>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</si>
  <si>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</si>
  <si>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</si>
  <si>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</si>
  <si>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</si>
  <si>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</si>
  <si>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</si>
  <si>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</si>
  <si>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</si>
  <si>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</si>
  <si>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</si>
  <si>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</si>
  <si>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</si>
  <si>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</si>
  <si>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</si>
  <si>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</si>
  <si>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</si>
  <si>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</si>
  <si>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</si>
  <si>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</si>
  <si>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</si>
  <si>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</si>
  <si>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</si>
  <si>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</si>
  <si>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</si>
  <si>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</si>
  <si>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</si>
  <si>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</si>
  <si>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</si>
  <si>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</si>
  <si>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</si>
  <si>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</si>
  <si>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</si>
  <si>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</si>
  <si>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</si>
  <si>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</si>
  <si>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</si>
  <si>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</si>
  <si>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</si>
  <si>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</si>
  <si>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</si>
  <si>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</si>
  <si>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</si>
  <si>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</si>
  <si>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</si>
  <si>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</si>
  <si>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</si>
  <si>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</si>
  <si>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</si>
  <si>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</si>
  <si>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</si>
  <si>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</si>
  <si>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</si>
  <si>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</si>
  <si>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</si>
  <si>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</si>
  <si>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</si>
  <si>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</si>
  <si>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</si>
  <si>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</si>
  <si>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</si>
  <si>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</si>
  <si>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</si>
  <si>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</si>
  <si>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</si>
  <si>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</si>
  <si>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</si>
  <si>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</si>
  <si>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</si>
  <si>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</si>
  <si>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</si>
  <si>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</si>
  <si>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</si>
  <si>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</si>
  <si>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</si>
  <si>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</si>
  <si>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</si>
  <si>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</si>
  <si>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</si>
  <si>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</si>
  <si>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</si>
  <si>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</si>
  <si>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</si>
  <si>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</si>
  <si>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</si>
  <si>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</si>
  <si>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</si>
  <si>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</si>
  <si>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</si>
  <si>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</si>
  <si>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</si>
  <si>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</si>
  <si>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</si>
  <si>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</si>
  <si>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</si>
  <si>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</si>
  <si>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</si>
  <si>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</si>
  <si>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</si>
  <si>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</si>
  <si>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</si>
  <si>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</si>
  <si>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</si>
  <si>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</si>
  <si>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</si>
  <si>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</si>
  <si>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</si>
  <si>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</si>
  <si>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</si>
  <si>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</si>
  <si>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</si>
  <si>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</si>
  <si>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</si>
  <si>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</si>
  <si>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</si>
  <si>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</si>
  <si>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</si>
  <si>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</si>
  <si>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</si>
  <si>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</si>
  <si>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</si>
  <si>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</si>
  <si>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</si>
  <si>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</si>
  <si>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</si>
  <si>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</si>
  <si>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</si>
  <si>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</si>
  <si>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</si>
  <si>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</si>
  <si>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</si>
  <si>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</si>
  <si>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</si>
  <si>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</si>
  <si>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</si>
  <si>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</si>
  <si>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</si>
  <si>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</si>
  <si>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</si>
  <si>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</si>
  <si>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</si>
  <si>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</si>
  <si>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</si>
  <si>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</si>
  <si>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</si>
  <si>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</si>
  <si>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</si>
  <si>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</si>
  <si>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</si>
  <si>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</si>
  <si>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</si>
  <si>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</si>
  <si>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</si>
  <si>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</si>
  <si>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</si>
  <si>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</si>
  <si>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</si>
  <si>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</si>
  <si>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</si>
  <si>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</si>
  <si>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</si>
  <si>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</si>
  <si>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</si>
  <si>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</si>
  <si>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</si>
  <si>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</si>
  <si>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</si>
  <si>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</si>
  <si>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</si>
  <si>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</si>
  <si>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</si>
  <si>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</si>
  <si>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</si>
  <si>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</si>
  <si>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</si>
  <si>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</si>
  <si>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</si>
  <si>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</si>
  <si>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</si>
  <si>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</si>
  <si>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</si>
  <si>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</si>
  <si>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</si>
  <si>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</si>
  <si>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</si>
  <si>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</si>
  <si>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</si>
  <si>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</si>
  <si>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</si>
  <si>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</si>
  <si>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</si>
  <si>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</si>
  <si>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</si>
  <si>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</si>
  <si>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</si>
  <si>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</si>
  <si>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</si>
  <si>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</si>
  <si>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</si>
  <si>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</si>
  <si>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</si>
  <si>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</si>
  <si>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</si>
  <si>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</si>
  <si>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</si>
  <si>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</si>
  <si>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</si>
  <si>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</si>
  <si>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</si>
  <si>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</si>
  <si>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</si>
  <si>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</si>
  <si>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</si>
  <si>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</si>
  <si>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</si>
  <si>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</si>
  <si>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</si>
  <si>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</si>
  <si>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</si>
  <si>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</si>
  <si>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</si>
  <si>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</si>
  <si>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</si>
  <si>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</si>
  <si>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</si>
  <si>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</si>
  <si>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</si>
  <si>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</si>
  <si>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</si>
  <si>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</si>
  <si>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</si>
  <si>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</si>
  <si>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</si>
  <si>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</si>
  <si>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</si>
  <si>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</si>
  <si>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</si>
  <si>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</si>
  <si>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</si>
  <si>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</si>
  <si>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</si>
  <si>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</si>
  <si>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</si>
  <si>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</si>
  <si>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</si>
  <si>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</si>
  <si>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</si>
  <si>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</si>
  <si>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</si>
  <si>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</si>
  <si>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</si>
  <si>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</si>
  <si>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</si>
  <si>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</si>
  <si>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</si>
  <si>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</si>
  <si>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</si>
  <si>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</si>
  <si>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</si>
  <si>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</si>
  <si>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</si>
  <si>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</si>
  <si>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</si>
  <si>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</si>
  <si>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</si>
  <si>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</si>
  <si>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</si>
  <si>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</si>
  <si>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</si>
  <si>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</si>
  <si>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</si>
  <si>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</si>
  <si>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</si>
  <si>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</si>
  <si>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</si>
  <si>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</si>
  <si>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</si>
  <si>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</si>
  <si>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</si>
  <si>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</si>
  <si>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</si>
  <si>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</si>
  <si>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</si>
  <si>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</si>
  <si>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</si>
  <si>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</si>
  <si>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</si>
  <si>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</si>
  <si>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</si>
  <si>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</si>
  <si>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</si>
  <si>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</si>
  <si>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</si>
  <si>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</si>
  <si>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</si>
  <si>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</si>
  <si>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</si>
  <si>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</si>
  <si>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</si>
  <si>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</si>
  <si>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</si>
  <si>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</si>
  <si>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</si>
  <si>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</si>
  <si>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</si>
  <si>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</si>
  <si>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</si>
  <si>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</si>
  <si>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</si>
  <si>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</si>
  <si>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</si>
  <si>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</si>
  <si>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</si>
  <si>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</si>
  <si>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</si>
  <si>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</si>
  <si>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</si>
  <si>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</si>
  <si>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</si>
  <si>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</si>
  <si>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</si>
  <si>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</si>
  <si>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</si>
  <si>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</si>
  <si>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</si>
  <si>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</si>
  <si>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</si>
  <si>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</si>
  <si>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</si>
  <si>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</si>
  <si>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</si>
  <si>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</si>
  <si>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</si>
  <si>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</si>
  <si>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</si>
  <si>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</si>
  <si>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</si>
  <si>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</si>
  <si>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</si>
  <si>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</si>
  <si>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</si>
  <si>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</si>
  <si>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</si>
  <si>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</si>
  <si>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</si>
  <si>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</si>
  <si>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</si>
  <si>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</si>
  <si>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</si>
  <si>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</si>
  <si>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</si>
  <si>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</si>
  <si>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</si>
  <si>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</si>
  <si>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</si>
  <si>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</si>
  <si>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</si>
  <si>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</si>
  <si>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</si>
  <si>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</si>
  <si>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</si>
  <si>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</si>
  <si>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</si>
  <si>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</si>
  <si>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</si>
  <si>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</si>
  <si>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</si>
  <si>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</si>
  <si>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</si>
  <si>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</si>
  <si>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</si>
  <si>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</si>
  <si>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</si>
  <si>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</si>
  <si>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</si>
  <si>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</si>
  <si>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</si>
  <si>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</si>
  <si>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</si>
  <si>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</si>
  <si>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</si>
  <si>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</si>
  <si>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</si>
  <si>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</si>
  <si>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</si>
  <si>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</si>
  <si>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</si>
  <si>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</si>
  <si>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</si>
  <si>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</si>
  <si>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</si>
  <si>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</si>
  <si>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</si>
  <si>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</si>
  <si>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</si>
  <si>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</si>
  <si>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</si>
  <si>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</si>
  <si>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</si>
  <si>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</si>
  <si>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</si>
  <si>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</si>
  <si>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</si>
  <si>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</si>
  <si>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</si>
  <si>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</si>
  <si>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</si>
  <si>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</si>
  <si>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</si>
  <si>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</si>
  <si>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</si>
  <si>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</si>
  <si>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</si>
  <si>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</si>
  <si>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</si>
  <si>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</si>
  <si>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</si>
  <si>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</si>
  <si>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</si>
  <si>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</si>
  <si>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</si>
  <si>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</si>
  <si>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</si>
  <si>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</si>
  <si>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</si>
  <si>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</si>
  <si>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</si>
  <si>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</si>
  <si>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</si>
  <si>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</si>
  <si>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</si>
  <si>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</si>
  <si>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</si>
  <si>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</si>
  <si>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</si>
  <si>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</si>
  <si>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</si>
  <si>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</si>
  <si>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</si>
  <si>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</si>
  <si>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</si>
  <si>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</si>
  <si>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</si>
  <si>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</si>
  <si>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</si>
  <si>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</si>
  <si>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</si>
  <si>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</si>
  <si>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</si>
  <si>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</si>
  <si>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</si>
  <si>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</si>
  <si>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</si>
  <si>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</si>
  <si>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</si>
  <si>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</si>
  <si>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</si>
  <si>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</si>
  <si>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</si>
  <si>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</si>
  <si>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</si>
  <si>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</si>
  <si>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</si>
  <si>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</si>
  <si>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</si>
  <si>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</si>
  <si>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</si>
  <si>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</si>
  <si>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</si>
  <si>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</si>
  <si>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</si>
  <si>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</si>
  <si>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</si>
  <si>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</si>
  <si>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</si>
  <si>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</si>
  <si>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</si>
  <si>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</si>
  <si>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</si>
  <si>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</si>
  <si>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</si>
  <si>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</si>
  <si>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</si>
  <si>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</si>
  <si>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</si>
  <si>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</si>
  <si>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</si>
  <si>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</si>
  <si>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</si>
  <si>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</si>
  <si>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</si>
  <si>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</si>
  <si>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</si>
  <si>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</si>
  <si>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</si>
  <si>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</si>
  <si>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</si>
  <si>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</si>
  <si>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</si>
  <si>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</si>
  <si>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</si>
  <si>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</si>
  <si>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</si>
  <si>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</si>
  <si>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</si>
  <si>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</si>
  <si>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</si>
  <si>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</si>
  <si>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</si>
  <si>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</si>
  <si>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</si>
  <si>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</si>
  <si>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</si>
  <si>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</si>
  <si>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</si>
  <si>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</si>
  <si>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</si>
  <si>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</si>
  <si>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</si>
  <si>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</si>
  <si>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</si>
  <si>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</si>
  <si>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</si>
  <si>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</si>
  <si>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</si>
  <si>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</si>
  <si>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</si>
  <si>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</si>
  <si>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</si>
  <si>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</si>
  <si>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</si>
  <si>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</si>
  <si>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</si>
  <si>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</si>
  <si>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</si>
  <si>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</si>
  <si>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</si>
  <si>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</si>
  <si>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</si>
  <si>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</si>
  <si>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</si>
  <si>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</si>
  <si>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</si>
  <si>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</si>
  <si>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</si>
  <si>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</si>
  <si>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</si>
  <si>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</si>
  <si>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</si>
  <si>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</si>
  <si>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</si>
  <si>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</si>
  <si>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</si>
  <si>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</si>
  <si>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</si>
  <si>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</si>
  <si>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</si>
  <si>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</si>
  <si>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</si>
  <si>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</si>
  <si>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</si>
  <si>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</si>
  <si>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</si>
  <si>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</si>
  <si>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</si>
  <si>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</si>
  <si>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</si>
  <si>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</si>
  <si>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</si>
  <si>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</si>
  <si>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</si>
  <si>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</si>
  <si>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</si>
  <si>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</si>
  <si>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</si>
  <si>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</si>
  <si>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</si>
  <si>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</si>
  <si>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</si>
  <si>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</si>
  <si>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</si>
  <si>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</si>
  <si>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</si>
  <si>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</si>
  <si>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</si>
  <si>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</si>
  <si>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</si>
  <si>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</si>
  <si>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</si>
  <si>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</si>
  <si>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</si>
  <si>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</si>
  <si>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</si>
  <si>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</si>
  <si>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</si>
  <si>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</si>
  <si>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</si>
  <si>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</si>
  <si>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</si>
  <si>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</si>
  <si>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</si>
  <si>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</si>
  <si>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</si>
  <si>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</si>
  <si>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</si>
  <si>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</si>
  <si>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</si>
  <si>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</si>
  <si>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</si>
  <si>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</si>
  <si>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</si>
  <si>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</si>
  <si>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</si>
  <si>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</si>
  <si>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</si>
  <si>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</si>
  <si>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</si>
  <si>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</si>
  <si>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</si>
  <si>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</si>
  <si>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</si>
  <si>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</si>
  <si>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</si>
  <si>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</si>
  <si>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</si>
  <si>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</si>
  <si>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</si>
  <si>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</si>
  <si>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</si>
  <si>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</si>
  <si>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</si>
  <si>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</si>
  <si>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</si>
  <si>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</si>
  <si>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</si>
  <si>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</si>
  <si>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</si>
  <si>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</si>
  <si>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</si>
  <si>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</si>
  <si>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</si>
  <si>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</si>
  <si>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</si>
  <si>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</si>
  <si>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</si>
  <si>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</si>
  <si>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</si>
  <si>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</si>
  <si>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</si>
  <si>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</si>
  <si>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</si>
  <si>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</si>
  <si>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</si>
  <si>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</si>
  <si>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</si>
  <si>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</si>
  <si>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</si>
  <si>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</si>
  <si>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</si>
  <si>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</si>
  <si>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</si>
  <si>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</si>
  <si>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</si>
  <si>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</si>
  <si>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</si>
  <si>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</si>
  <si>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</si>
  <si>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</si>
  <si>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</si>
  <si>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</si>
  <si>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</si>
  <si>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</si>
  <si>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</si>
  <si>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</si>
  <si>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</si>
  <si>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</si>
  <si>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</si>
  <si>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</si>
  <si>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</si>
  <si>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</si>
  <si>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</si>
  <si>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</si>
  <si>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</si>
  <si>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</si>
  <si>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</si>
  <si>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</si>
  <si>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</si>
  <si>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</si>
  <si>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</si>
  <si>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</si>
  <si>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</si>
  <si>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</si>
  <si>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</si>
  <si>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</si>
  <si>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</si>
  <si>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</si>
  <si>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</si>
  <si>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</si>
  <si>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</si>
  <si>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</si>
  <si>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</si>
  <si>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</si>
  <si>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</si>
  <si>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</si>
  <si>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</si>
  <si>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</si>
  <si>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</si>
  <si>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</si>
  <si>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</si>
  <si>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</si>
  <si>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</si>
  <si>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</si>
  <si>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</si>
  <si>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</si>
  <si>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</si>
  <si>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</si>
  <si>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</si>
  <si>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</si>
  <si>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</si>
  <si>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</si>
  <si>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</si>
  <si>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</si>
  <si>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</si>
  <si>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</si>
  <si>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</si>
  <si>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</si>
  <si>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</si>
  <si>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</si>
  <si>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</si>
  <si>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</si>
  <si>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</si>
  <si>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</si>
  <si>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</si>
  <si>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</si>
  <si>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</si>
  <si>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</si>
  <si>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</si>
  <si>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</si>
  <si>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</si>
  <si>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</si>
  <si>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</si>
  <si>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</si>
  <si>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</si>
  <si>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</si>
  <si>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</si>
  <si>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</si>
  <si>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</si>
  <si>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</si>
  <si>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</si>
  <si>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</si>
  <si>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</si>
  <si>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</si>
  <si>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</si>
  <si>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</si>
  <si>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</si>
  <si>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</si>
  <si>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</si>
  <si>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</si>
  <si>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</si>
  <si>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</si>
  <si>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</si>
  <si>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</si>
  <si>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</si>
  <si>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</si>
  <si>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</si>
  <si>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</si>
  <si>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</si>
  <si>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</si>
  <si>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</si>
  <si>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</si>
  <si>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</si>
  <si>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</si>
  <si>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</si>
  <si>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</si>
  <si>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</si>
  <si>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</si>
  <si>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</si>
  <si>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</si>
  <si>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</si>
  <si>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</si>
  <si>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</si>
  <si>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</si>
  <si>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</si>
  <si>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</si>
  <si>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</si>
  <si>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</si>
  <si>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</si>
  <si>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</si>
  <si>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</si>
  <si>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</si>
  <si>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</si>
  <si>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</si>
  <si>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</si>
  <si>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</si>
  <si>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</si>
  <si>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</si>
  <si>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</si>
  <si>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</si>
  <si>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</si>
  <si>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</si>
  <si>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</si>
  <si>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</si>
  <si>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</si>
  <si>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</si>
  <si>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</si>
  <si>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</si>
  <si>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</si>
  <si>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</si>
  <si>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</si>
  <si>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</si>
  <si>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</si>
  <si>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</si>
  <si>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</si>
  <si>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</si>
  <si>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</si>
  <si>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</si>
  <si>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</si>
  <si>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</si>
  <si>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</si>
  <si>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</si>
  <si>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</si>
  <si>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</si>
  <si>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</si>
  <si>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</si>
  <si>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</si>
  <si>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</si>
  <si>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</si>
  <si>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</si>
  <si>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</si>
  <si>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</si>
  <si>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</si>
  <si>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</si>
  <si>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</si>
  <si>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</si>
  <si>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</si>
  <si>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</si>
  <si>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</si>
  <si>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</si>
  <si>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</si>
  <si>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</si>
  <si>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</si>
  <si>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</si>
  <si>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</si>
  <si>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</si>
  <si>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</si>
  <si>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</si>
  <si>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</si>
  <si>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</si>
  <si>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</si>
  <si>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</si>
  <si>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</si>
  <si>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</si>
  <si>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</si>
  <si>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</si>
  <si>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</si>
  <si>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</si>
  <si>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</si>
  <si>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</si>
  <si>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</si>
  <si>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</si>
  <si>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</si>
  <si>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</si>
  <si>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</si>
  <si>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</si>
  <si>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</si>
  <si>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</si>
  <si>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</si>
  <si>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</si>
  <si>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</si>
  <si>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</si>
  <si>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</si>
  <si>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</si>
  <si>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</si>
  <si>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</si>
  <si>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</si>
  <si>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</si>
  <si>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</si>
  <si>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</si>
  <si>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</si>
  <si>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</si>
  <si>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</si>
  <si>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</si>
  <si>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</si>
  <si>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</si>
  <si>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</si>
  <si>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</si>
  <si>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</si>
  <si>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</si>
  <si>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</si>
  <si>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</si>
  <si>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</si>
  <si>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</si>
  <si>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</si>
  <si>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</si>
  <si>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</si>
  <si>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</si>
  <si>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</si>
  <si>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</si>
  <si>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</si>
  <si>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</si>
  <si>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</si>
  <si>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</si>
  <si>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</si>
  <si>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</si>
  <si>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</si>
  <si>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</si>
  <si>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</si>
  <si>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</si>
  <si>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</si>
  <si>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</si>
  <si>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</si>
  <si>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</si>
  <si>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</si>
  <si>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</si>
  <si>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</si>
  <si>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</si>
  <si>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</si>
  <si>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</si>
  <si>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</si>
  <si>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</si>
  <si>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</si>
  <si>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</si>
  <si>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</si>
  <si>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</si>
  <si>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</si>
  <si>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</si>
  <si>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</si>
  <si>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</si>
  <si>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</si>
  <si>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</si>
  <si>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</si>
  <si>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</si>
  <si>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</si>
  <si>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</si>
  <si>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</si>
  <si>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</si>
  <si>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</si>
  <si>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</si>
  <si>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</si>
  <si>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</si>
  <si>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</si>
  <si>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</si>
  <si>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</si>
  <si>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</si>
  <si>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</si>
  <si>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</si>
  <si>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</si>
  <si>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</si>
  <si>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</si>
  <si>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</si>
  <si>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</si>
  <si>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</si>
  <si>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</si>
  <si>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</si>
  <si>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</si>
  <si>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</si>
  <si>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</si>
  <si>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</si>
  <si>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</si>
  <si>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</si>
  <si>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</si>
  <si>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</si>
  <si>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</si>
  <si>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</si>
  <si>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</si>
  <si>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</si>
  <si>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</si>
  <si>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</si>
  <si>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</si>
  <si>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</si>
  <si>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</si>
  <si>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</si>
  <si>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</si>
  <si>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</si>
  <si>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</si>
  <si>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</si>
  <si>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</si>
  <si>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</si>
  <si>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</si>
  <si>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</si>
  <si>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</si>
  <si>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</si>
  <si>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</si>
  <si>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</si>
  <si>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</si>
  <si>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</si>
  <si>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</si>
  <si>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</si>
  <si>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</si>
  <si>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</si>
  <si>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</si>
  <si>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</si>
  <si>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</si>
  <si>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</si>
  <si>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</si>
  <si>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</si>
  <si>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</si>
  <si>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</si>
  <si>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</si>
  <si>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</si>
  <si>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</si>
  <si>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</si>
  <si>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</si>
  <si>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</si>
  <si>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</si>
  <si>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</si>
  <si>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</si>
  <si>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</si>
  <si>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</si>
  <si>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</si>
  <si>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</si>
  <si>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</si>
  <si>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</si>
  <si>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</si>
  <si>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</si>
  <si>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</si>
  <si>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</si>
  <si>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</si>
  <si>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</si>
  <si>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</si>
  <si>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</si>
  <si>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</si>
  <si>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</si>
  <si>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</si>
  <si>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</si>
  <si>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</si>
  <si>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</si>
  <si>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</si>
  <si>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</si>
  <si>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</si>
  <si>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</si>
  <si>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</si>
  <si>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</si>
  <si>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</si>
  <si>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</si>
  <si>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</si>
  <si>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</si>
  <si>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</si>
  <si>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</si>
  <si>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</si>
  <si>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</si>
  <si>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</si>
  <si>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</si>
  <si>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</si>
  <si>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</si>
  <si>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</si>
  <si>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</si>
  <si>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</si>
  <si>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</si>
  <si>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</si>
  <si>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</si>
  <si>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</si>
  <si>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</si>
  <si>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</si>
  <si>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</si>
  <si>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</si>
  <si>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</si>
  <si>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</si>
  <si>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</si>
  <si>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</si>
  <si>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</si>
  <si>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</si>
  <si>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</si>
  <si>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</si>
  <si>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</si>
  <si>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</si>
  <si>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</si>
  <si>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</si>
  <si>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</si>
  <si>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</si>
  <si>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</si>
  <si>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</si>
  <si>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</si>
  <si>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</si>
  <si>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</si>
  <si>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</si>
  <si>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</si>
  <si>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</si>
  <si>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</si>
  <si>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</si>
  <si>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</si>
  <si>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</si>
  <si>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</si>
  <si>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</si>
  <si>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</si>
  <si>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</si>
  <si>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</si>
  <si>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</si>
  <si>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</si>
  <si>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</si>
  <si>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</si>
  <si>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</si>
  <si>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</si>
  <si>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</si>
  <si>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</si>
  <si>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</si>
  <si>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</si>
  <si>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</si>
  <si>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</si>
  <si>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</si>
  <si>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</si>
  <si>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</si>
  <si>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</si>
  <si>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</si>
  <si>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</si>
  <si>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</si>
  <si>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</si>
  <si>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</si>
  <si>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</si>
  <si>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</si>
  <si>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</si>
  <si>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</si>
  <si>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</si>
  <si>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</si>
  <si>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</si>
  <si>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</si>
  <si>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</si>
  <si>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</si>
  <si>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</si>
  <si>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</si>
  <si>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</si>
  <si>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</si>
  <si>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</si>
  <si>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</si>
  <si>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</si>
  <si>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</si>
  <si>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</si>
  <si>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</si>
  <si>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</si>
  <si>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</si>
  <si>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</si>
  <si>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</si>
  <si>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</si>
  <si>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</si>
  <si>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</si>
  <si>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</si>
  <si>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</si>
  <si>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</si>
  <si>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</si>
  <si>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</si>
  <si>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</si>
  <si>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</si>
  <si>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</si>
  <si>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</si>
  <si>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</si>
  <si>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</si>
  <si>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</si>
  <si>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</si>
  <si>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</si>
  <si>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</si>
  <si>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</si>
  <si>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</si>
  <si>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</si>
  <si>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</si>
  <si>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</si>
  <si>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</si>
  <si>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</si>
  <si>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</si>
  <si>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</si>
  <si>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</si>
  <si>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</si>
  <si>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</si>
  <si>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</si>
  <si>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</si>
  <si>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</si>
  <si>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</si>
  <si>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</si>
  <si>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</si>
  <si>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</si>
  <si>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</si>
  <si>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</si>
  <si>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</si>
  <si>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</si>
  <si>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</si>
  <si>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</si>
  <si>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</si>
  <si>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</si>
  <si>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</si>
  <si>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</si>
  <si>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</si>
  <si>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</si>
  <si>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</si>
  <si>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</si>
  <si>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</si>
  <si>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</si>
  <si>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</si>
  <si>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</si>
  <si>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</si>
  <si>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</si>
  <si>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</si>
  <si>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</si>
  <si>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</si>
  <si>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</si>
  <si>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</si>
  <si>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</si>
  <si>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</si>
  <si>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</si>
  <si>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</si>
  <si>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</si>
  <si>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</si>
  <si>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</si>
  <si>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</si>
  <si>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</si>
  <si>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</si>
  <si>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</si>
  <si>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</si>
  <si>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</si>
  <si>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</si>
  <si>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</si>
  <si>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</si>
  <si>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</si>
  <si>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</si>
  <si>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</si>
  <si>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</si>
  <si>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</si>
  <si>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</si>
  <si>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</si>
  <si>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</si>
  <si>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</si>
  <si>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</si>
  <si>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</si>
  <si>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</si>
  <si>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</si>
  <si>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</si>
  <si>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</si>
  <si>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</si>
  <si>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</si>
  <si>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</si>
  <si>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</si>
  <si>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</si>
  <si>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</si>
  <si>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</si>
  <si>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</si>
  <si>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</si>
  <si>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</si>
  <si>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</si>
  <si>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</si>
  <si>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</si>
  <si>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</si>
  <si>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</si>
  <si>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</si>
  <si>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</si>
  <si>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</si>
  <si>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</si>
  <si>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</si>
  <si>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</si>
  <si>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</si>
  <si>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</si>
  <si>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</si>
  <si>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</si>
  <si>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</si>
  <si>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</si>
  <si>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</si>
  <si>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</si>
  <si>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</si>
  <si>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</si>
  <si>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</si>
  <si>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</si>
  <si>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</si>
  <si>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</si>
  <si>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</si>
  <si>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</si>
  <si>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</si>
  <si>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</si>
  <si>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</si>
  <si>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</si>
  <si>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</si>
  <si>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</si>
  <si>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</si>
  <si>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</si>
  <si>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</si>
  <si>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</si>
  <si>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</si>
  <si>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</si>
  <si>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</si>
  <si>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</si>
  <si>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</si>
  <si>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</si>
  <si>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</si>
  <si>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</si>
  <si>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</si>
  <si>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</si>
  <si>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</si>
  <si>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</si>
  <si>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</si>
  <si>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</si>
  <si>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</si>
  <si>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</si>
  <si>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</si>
  <si>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</si>
  <si>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</si>
  <si>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</si>
  <si>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</si>
  <si>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</si>
  <si>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</si>
  <si>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</si>
  <si>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</si>
  <si>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</si>
  <si>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</si>
  <si>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</si>
  <si>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</si>
  <si>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</si>
  <si>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</si>
  <si>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</si>
  <si>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</si>
  <si>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</si>
  <si>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</si>
  <si>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</si>
  <si>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</si>
  <si>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</si>
  <si>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</si>
  <si>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</si>
  <si>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</si>
  <si>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</si>
  <si>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</si>
  <si>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</si>
  <si>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</si>
  <si>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</si>
  <si>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</si>
  <si>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</si>
  <si>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</si>
  <si>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</si>
  <si>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</si>
  <si>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</si>
  <si>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</si>
  <si>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</si>
  <si>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</si>
  <si>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</si>
  <si>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</si>
  <si>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</si>
  <si>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</si>
  <si>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</si>
  <si>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</si>
  <si>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</si>
  <si>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</si>
  <si>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</si>
  <si>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</si>
  <si>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</si>
  <si>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</si>
  <si>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</si>
  <si>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</si>
  <si>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</si>
  <si>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</si>
  <si>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</si>
  <si>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</si>
  <si>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</si>
  <si>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</si>
  <si>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</si>
  <si>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</si>
  <si>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</si>
  <si>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</si>
  <si>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</si>
  <si>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</si>
  <si>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</si>
  <si>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</si>
  <si>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</si>
  <si>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</si>
  <si>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</si>
  <si>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</si>
  <si>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</si>
  <si>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</si>
  <si>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</si>
  <si>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</si>
  <si>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</si>
  <si>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</si>
  <si>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</si>
  <si>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</si>
  <si>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</si>
  <si>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</si>
  <si>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</si>
  <si>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</si>
  <si>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</si>
  <si>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</si>
  <si>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</si>
  <si>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</si>
  <si>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</si>
  <si>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</si>
  <si>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</si>
  <si>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</si>
  <si>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</si>
  <si>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</si>
  <si>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</si>
  <si>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</si>
  <si>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</si>
  <si>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</si>
  <si>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</si>
  <si>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</si>
  <si>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</si>
  <si>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</si>
  <si>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</si>
  <si>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</si>
  <si>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</si>
  <si>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</si>
  <si>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</si>
  <si>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</si>
  <si>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</si>
  <si>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</si>
  <si>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</si>
  <si>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</si>
  <si>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</si>
  <si>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</si>
  <si>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</si>
  <si>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</si>
  <si>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</si>
  <si>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</si>
  <si>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</si>
  <si>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</si>
  <si>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</si>
  <si>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</si>
  <si>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</si>
  <si>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</si>
  <si>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</si>
  <si>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</si>
  <si>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</si>
  <si>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</si>
  <si>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</si>
  <si>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</si>
  <si>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</si>
  <si>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</si>
  <si>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</si>
  <si>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</si>
  <si>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</si>
  <si>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</si>
  <si>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</si>
  <si>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</si>
  <si>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</si>
  <si>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</si>
  <si>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</si>
  <si>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</si>
  <si>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</si>
  <si>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</si>
  <si>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</si>
  <si>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</si>
  <si>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</si>
  <si>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</si>
  <si>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</si>
  <si>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</si>
  <si>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</si>
  <si>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</si>
  <si>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</si>
  <si>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</si>
  <si>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</si>
  <si>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</si>
  <si>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</si>
  <si>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</si>
  <si>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</si>
  <si>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</si>
  <si>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</si>
  <si>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</si>
  <si>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</si>
  <si>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</si>
  <si>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</si>
  <si>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</si>
  <si>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</si>
  <si>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</si>
  <si>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</si>
  <si>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</si>
  <si>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</si>
  <si>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</si>
  <si>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</si>
  <si>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</si>
  <si>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</si>
  <si>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</si>
  <si>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</si>
  <si>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</si>
  <si>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</si>
  <si>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</si>
  <si>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</si>
  <si>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</si>
  <si>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</si>
  <si>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</si>
  <si>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</si>
  <si>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</si>
  <si>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</si>
  <si>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</si>
  <si>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</si>
  <si>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</si>
  <si>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</si>
  <si>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</si>
  <si>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</si>
  <si>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</si>
  <si>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</si>
  <si>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</si>
  <si>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</si>
  <si>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</si>
  <si>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</si>
  <si>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</si>
  <si>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</si>
  <si>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</si>
  <si>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</si>
  <si>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</si>
  <si>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</si>
  <si>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</si>
  <si>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</si>
  <si>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</si>
  <si>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</si>
  <si>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</si>
  <si>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</si>
  <si>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</si>
  <si>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</si>
  <si>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</si>
  <si>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</si>
  <si>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</si>
  <si>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</si>
  <si>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</si>
  <si>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</si>
  <si>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</si>
  <si>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</si>
  <si>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</si>
  <si>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</si>
  <si>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</si>
  <si>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</si>
  <si>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</si>
  <si>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</si>
  <si>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</si>
  <si>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</si>
  <si>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</si>
  <si>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</si>
  <si>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</si>
  <si>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</si>
  <si>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</si>
  <si>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</si>
  <si>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</si>
  <si>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</si>
  <si>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</si>
  <si>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</si>
  <si>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</si>
  <si>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</si>
  <si>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</si>
  <si>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</si>
  <si>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</si>
  <si>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</si>
  <si>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</si>
  <si>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</si>
  <si>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</si>
  <si>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</si>
  <si>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</si>
  <si>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</si>
  <si>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</si>
  <si>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</si>
  <si>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</si>
  <si>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</si>
  <si>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</si>
  <si>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</si>
  <si>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</si>
  <si>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</si>
  <si>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</si>
  <si>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</si>
  <si>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</si>
  <si>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</si>
  <si>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</si>
  <si>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</si>
  <si>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</si>
  <si>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</si>
  <si>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</si>
  <si>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</si>
  <si>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</si>
  <si>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</si>
  <si>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</si>
  <si>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</si>
  <si>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</si>
  <si>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</si>
  <si>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</si>
  <si>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</si>
  <si>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</si>
  <si>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</si>
  <si>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</si>
  <si>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</si>
  <si>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</si>
  <si>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</si>
  <si>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</si>
  <si>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</si>
  <si>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</si>
  <si>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</si>
  <si>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</si>
  <si>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</si>
  <si>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</si>
  <si>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</si>
  <si>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</si>
  <si>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</si>
  <si>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</si>
  <si>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</si>
  <si>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</si>
  <si>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</si>
  <si>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</si>
  <si>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</si>
  <si>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</si>
  <si>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</si>
  <si>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</si>
  <si>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</si>
  <si>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</si>
  <si>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</si>
  <si>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</si>
  <si>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</si>
  <si>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</si>
  <si>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</si>
  <si>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</si>
  <si>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</si>
  <si>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</si>
  <si>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</si>
  <si>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</si>
  <si>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</si>
  <si>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</si>
  <si>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</si>
  <si>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</si>
  <si>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</si>
  <si>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</si>
  <si>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</si>
  <si>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</si>
  <si>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</si>
  <si>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</si>
  <si>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</si>
  <si>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</si>
  <si>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</si>
  <si>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</si>
  <si>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</si>
  <si>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</si>
  <si>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</si>
  <si>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</si>
  <si>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</si>
  <si>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</si>
  <si>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</si>
  <si>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</si>
  <si>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</si>
  <si>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</si>
  <si>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</si>
  <si>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</si>
  <si>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</si>
  <si>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</si>
  <si>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</si>
  <si>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</si>
  <si>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</si>
  <si>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</si>
  <si>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</si>
  <si>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</si>
  <si>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</si>
  <si>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</si>
  <si>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</si>
  <si>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</si>
  <si>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</si>
  <si>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</si>
  <si>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</si>
  <si>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</si>
  <si>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</si>
  <si>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</si>
  <si>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</si>
  <si>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</si>
  <si>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</si>
  <si>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</si>
  <si>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</si>
  <si>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</si>
  <si>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</si>
  <si>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</si>
  <si>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</si>
  <si>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</si>
  <si>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</si>
  <si>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</si>
  <si>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</si>
  <si>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</si>
  <si>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</si>
  <si>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</si>
  <si>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</si>
  <si>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</si>
  <si>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</si>
  <si>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</si>
  <si>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</si>
  <si>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</si>
  <si>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</si>
  <si>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</si>
  <si>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</si>
  <si>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</si>
  <si>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</si>
  <si>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</si>
  <si>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</si>
  <si>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</si>
  <si>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</si>
  <si>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</si>
  <si>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</si>
  <si>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</si>
  <si>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</si>
  <si>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</si>
  <si>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</si>
  <si>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</si>
  <si>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</si>
  <si>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</si>
  <si>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</si>
  <si>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</si>
  <si>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</si>
  <si>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</si>
  <si>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</si>
  <si>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</si>
  <si>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</si>
  <si>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</si>
  <si>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</si>
  <si>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</si>
  <si>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</si>
  <si>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</si>
  <si>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</si>
  <si>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</si>
  <si>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</si>
  <si>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</si>
  <si>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</si>
  <si>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</si>
  <si>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</si>
  <si>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</si>
  <si>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</si>
  <si>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</si>
  <si>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</si>
  <si>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</si>
  <si>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</si>
  <si>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</si>
  <si>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</si>
  <si>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</si>
  <si>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</si>
  <si>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</si>
  <si>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</si>
  <si>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</si>
  <si>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</si>
  <si>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</si>
  <si>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</si>
  <si>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</si>
  <si>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</si>
  <si>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</si>
  <si>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</si>
  <si>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</si>
  <si>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</si>
  <si>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</si>
  <si>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</si>
  <si>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</si>
  <si>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</si>
  <si>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</si>
  <si>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</si>
  <si>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</si>
  <si>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</si>
  <si>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</si>
  <si>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</si>
  <si>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</si>
  <si>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</si>
  <si>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</si>
  <si>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</si>
  <si>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</si>
  <si>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</si>
  <si>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</si>
  <si>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</si>
  <si>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</si>
  <si>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</si>
  <si>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</si>
  <si>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</si>
  <si>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</si>
  <si>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</si>
  <si>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</si>
  <si>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</si>
  <si>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</si>
  <si>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</si>
  <si>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</si>
  <si>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</si>
  <si>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</si>
  <si>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</si>
  <si>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</si>
  <si>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</si>
  <si>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</si>
  <si>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</si>
  <si>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</si>
  <si>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</si>
  <si>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</si>
  <si>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</si>
  <si>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</si>
  <si>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</si>
  <si>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</si>
  <si>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</si>
  <si>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</si>
  <si>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</si>
  <si>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</si>
  <si>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</si>
  <si>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</si>
  <si>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</si>
  <si>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</si>
  <si>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</si>
  <si>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</si>
  <si>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</si>
  <si>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</si>
  <si>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</si>
  <si>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</si>
  <si>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</si>
  <si>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</si>
  <si>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</si>
  <si>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</si>
  <si>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</si>
  <si>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</si>
  <si>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</si>
  <si>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</si>
  <si>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</si>
  <si>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</si>
  <si>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</si>
  <si>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</si>
  <si>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</si>
  <si>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</si>
  <si>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</si>
  <si>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</si>
  <si>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</si>
  <si>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</si>
  <si>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</si>
  <si>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</si>
  <si>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</si>
  <si>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</si>
  <si>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</si>
  <si>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</si>
  <si>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</si>
  <si>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</si>
  <si>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</si>
  <si>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</si>
  <si>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</si>
  <si>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</si>
  <si>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</si>
  <si>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</si>
  <si>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</si>
  <si>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</si>
  <si>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</si>
  <si>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</si>
  <si>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</si>
  <si>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</si>
  <si>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</si>
  <si>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</si>
  <si>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</si>
  <si>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</si>
  <si>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</si>
  <si>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</si>
  <si>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</si>
  <si>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</si>
  <si>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</si>
  <si>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</si>
  <si>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</si>
  <si>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</si>
  <si>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</si>
  <si>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</si>
  <si>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</si>
  <si>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</si>
  <si>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</si>
  <si>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</si>
  <si>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</si>
  <si>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</si>
  <si>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</si>
  <si>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</si>
  <si>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</si>
  <si>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</si>
  <si>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</si>
  <si>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</si>
  <si>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</si>
  <si>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</si>
  <si>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</si>
  <si>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</si>
  <si>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</si>
  <si>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</si>
  <si>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</si>
  <si>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</si>
  <si>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</si>
  <si>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</si>
  <si>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</si>
  <si>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</si>
  <si>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</si>
  <si>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</si>
  <si>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</si>
  <si>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</si>
  <si>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</si>
  <si>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</si>
  <si>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</si>
  <si>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</si>
  <si>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</si>
  <si>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</si>
  <si>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</si>
  <si>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</si>
  <si>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</si>
  <si>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</si>
  <si>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</si>
  <si>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</si>
  <si>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</si>
  <si>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</si>
  <si>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</si>
  <si>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</si>
  <si>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</si>
  <si>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</si>
  <si>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</si>
  <si>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</si>
  <si>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</si>
  <si>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</si>
  <si>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</si>
  <si>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</si>
  <si>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</si>
  <si>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</si>
  <si>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</si>
  <si>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</si>
  <si>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</si>
  <si>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</si>
  <si>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</si>
  <si>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</si>
  <si>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</si>
  <si>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</si>
  <si>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</si>
  <si>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</si>
  <si>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</si>
  <si>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</si>
  <si>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</si>
  <si>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</si>
  <si>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</si>
  <si>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</si>
  <si>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</si>
  <si>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</si>
  <si>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</si>
  <si>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</si>
  <si>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</si>
  <si>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</si>
  <si>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</si>
  <si>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</si>
  <si>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</si>
  <si>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</si>
  <si>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</si>
  <si>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</si>
  <si>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</si>
  <si>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</si>
  <si>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</si>
  <si>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</si>
  <si>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</si>
  <si>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</si>
  <si>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</si>
  <si>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</si>
  <si>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</si>
  <si>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</si>
  <si>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</si>
  <si>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</si>
  <si>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</si>
  <si>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</si>
  <si>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</si>
  <si>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</si>
  <si>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</si>
  <si>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</si>
  <si>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</si>
  <si>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</si>
  <si>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</si>
  <si>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</si>
  <si>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</si>
  <si>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</si>
  <si>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</si>
  <si>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</si>
  <si>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</si>
  <si>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</si>
  <si>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</si>
  <si>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</si>
  <si>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</si>
  <si>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</si>
  <si>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</si>
  <si>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</si>
  <si>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</si>
  <si>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</si>
  <si>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</si>
  <si>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</si>
  <si>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</si>
  <si>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</si>
  <si>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</si>
  <si>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</si>
  <si>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</si>
  <si>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</si>
  <si>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</si>
  <si>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</si>
  <si>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</si>
  <si>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</si>
  <si>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</si>
  <si>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</si>
  <si>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</si>
  <si>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</si>
  <si>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</si>
  <si>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</si>
  <si>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</si>
  <si>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</si>
  <si>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</si>
  <si>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</si>
  <si>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</si>
  <si>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</si>
  <si>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</si>
  <si>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</si>
  <si>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</si>
  <si>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</si>
  <si>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</si>
  <si>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</si>
  <si>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</si>
  <si>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</si>
  <si>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</si>
  <si>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</si>
  <si>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</si>
  <si>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</si>
  <si>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</si>
  <si>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</si>
  <si>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</si>
  <si>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</si>
  <si>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</si>
  <si>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</si>
  <si>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</si>
  <si>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</si>
  <si>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</si>
  <si>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</si>
  <si>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</si>
  <si>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</si>
  <si>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</si>
  <si>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</si>
  <si>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</si>
  <si>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</si>
  <si>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</si>
  <si>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</si>
  <si>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</si>
  <si>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</si>
  <si>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</si>
  <si>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</si>
  <si>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</si>
  <si>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</si>
  <si>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</si>
  <si>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</si>
  <si>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</si>
  <si>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</si>
  <si>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</si>
  <si>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</si>
  <si>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</si>
  <si>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</si>
  <si>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</si>
  <si>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</si>
  <si>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</si>
  <si>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</si>
  <si>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</si>
  <si>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</si>
  <si>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</si>
  <si>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</si>
  <si>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</si>
  <si>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</si>
  <si>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</si>
  <si>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</si>
  <si>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</si>
  <si>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</si>
  <si>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</si>
  <si>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</si>
  <si>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</si>
  <si>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</si>
  <si>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</si>
  <si>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</si>
  <si>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</si>
  <si>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</si>
  <si>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</si>
  <si>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</si>
  <si>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</si>
  <si>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</si>
  <si>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</si>
  <si>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</si>
  <si>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</si>
  <si>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</si>
  <si>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</si>
  <si>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</si>
  <si>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</si>
  <si>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</si>
  <si>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</si>
  <si>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</si>
  <si>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</si>
  <si>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</si>
  <si>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</si>
  <si>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</si>
  <si>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</si>
  <si>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</si>
  <si>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</si>
  <si>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</si>
  <si>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</si>
  <si>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</si>
  <si>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</si>
  <si>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</si>
  <si>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</si>
  <si>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</si>
  <si>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</si>
  <si>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</si>
  <si>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</si>
  <si>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</si>
  <si>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</si>
  <si>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</si>
  <si>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</si>
  <si>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</si>
  <si>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</si>
  <si>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</si>
  <si>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</si>
  <si>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</si>
  <si>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</si>
  <si>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</si>
  <si>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</si>
  <si>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</si>
  <si>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</si>
  <si>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</si>
  <si>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</si>
  <si>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</si>
  <si>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</si>
  <si>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</si>
  <si>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</si>
  <si>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</si>
  <si>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</si>
  <si>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</si>
  <si>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</si>
  <si>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</si>
  <si>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</si>
  <si>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</si>
  <si>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</si>
  <si>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</si>
  <si>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</si>
  <si>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</si>
  <si>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</si>
  <si>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</si>
  <si>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</si>
  <si>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</si>
  <si>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</si>
  <si>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</si>
  <si>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</si>
  <si>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</si>
  <si>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</si>
  <si>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</si>
  <si>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</si>
  <si>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</si>
  <si>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</si>
  <si>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</si>
  <si>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</si>
  <si>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</si>
  <si>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</si>
  <si>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</si>
  <si>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</si>
  <si>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</si>
  <si>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</si>
  <si>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</si>
  <si>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</si>
  <si>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</si>
  <si>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</si>
  <si>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</si>
  <si>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</si>
  <si>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</si>
  <si>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</si>
  <si>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</si>
  <si>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</si>
  <si>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</si>
  <si>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</si>
  <si>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</si>
  <si>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</si>
  <si>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</si>
  <si>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</si>
  <si>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</si>
  <si>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</si>
  <si>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</si>
  <si>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</si>
  <si>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</si>
  <si>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</si>
  <si>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</si>
  <si>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</si>
  <si>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</si>
  <si>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</si>
  <si>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</si>
  <si>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</si>
  <si>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</si>
  <si>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</si>
  <si>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</si>
  <si>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</si>
  <si>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</si>
  <si>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</si>
  <si>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</si>
  <si>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</si>
  <si>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</si>
  <si>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</si>
  <si>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</si>
  <si>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</si>
  <si>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</si>
  <si>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</si>
  <si>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</si>
  <si>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</si>
  <si>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</si>
  <si>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</si>
  <si>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</si>
  <si>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</si>
  <si>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</si>
  <si>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</si>
  <si>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</si>
  <si>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</si>
  <si>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</si>
  <si>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</si>
  <si>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</si>
  <si>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</si>
  <si>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</si>
  <si>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</si>
  <si>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</si>
  <si>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</si>
  <si>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</si>
  <si>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</si>
  <si>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</si>
  <si>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</si>
  <si>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</si>
  <si>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</si>
  <si>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</si>
  <si>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</si>
  <si>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</si>
  <si>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</si>
  <si>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</si>
  <si>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</si>
  <si>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</si>
  <si>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</si>
  <si>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</si>
  <si>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</si>
  <si>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</si>
  <si>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</si>
  <si>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</si>
  <si>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</si>
  <si>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</si>
  <si>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</si>
  <si>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</si>
  <si>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</si>
  <si>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</si>
  <si>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</si>
  <si>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</si>
  <si>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</si>
  <si>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</si>
  <si>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</si>
  <si>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</si>
  <si>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</si>
  <si>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</si>
  <si>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</si>
  <si>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</si>
  <si>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</si>
  <si>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</si>
  <si>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</si>
  <si>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</si>
  <si>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</si>
  <si>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</si>
  <si>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</si>
  <si>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</si>
  <si>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</si>
  <si>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</si>
  <si>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</si>
  <si>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</si>
  <si>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</si>
  <si>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</si>
  <si>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</si>
  <si>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</si>
  <si>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</si>
  <si>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</si>
  <si>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</si>
  <si>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</si>
  <si>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</si>
  <si>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</si>
  <si>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</si>
  <si>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</si>
  <si>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</si>
  <si>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</si>
  <si>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</si>
  <si>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</si>
  <si>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</si>
  <si>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</si>
  <si>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</si>
  <si>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</si>
  <si>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</si>
  <si>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</si>
  <si>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</si>
  <si>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</si>
  <si>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</si>
  <si>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</si>
  <si>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</si>
  <si>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</si>
  <si>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</si>
  <si>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</si>
  <si>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</si>
  <si>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</si>
  <si>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</si>
  <si>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</si>
  <si>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</si>
  <si>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</si>
  <si>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</si>
  <si>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</si>
  <si>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</si>
  <si>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</si>
  <si>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</si>
  <si>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</si>
  <si>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</si>
  <si>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</si>
  <si>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</si>
  <si>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</si>
  <si>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</si>
  <si>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</si>
  <si>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</si>
  <si>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</si>
  <si>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</si>
  <si>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</si>
  <si>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</si>
  <si>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</si>
  <si>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</si>
  <si>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</si>
  <si>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</si>
  <si>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</si>
  <si>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</si>
  <si>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</si>
  <si>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</si>
  <si>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</si>
  <si>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</si>
  <si>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</si>
  <si>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</si>
  <si>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</si>
  <si>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</si>
  <si>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</si>
  <si>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</si>
  <si>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</si>
  <si>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</si>
  <si>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</si>
  <si>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</si>
  <si>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</si>
  <si>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</si>
  <si>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</si>
  <si>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</si>
  <si>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</si>
  <si>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</si>
  <si>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</si>
  <si>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</si>
  <si>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</si>
  <si>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</si>
  <si>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</si>
  <si>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</si>
  <si>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</si>
  <si>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</si>
  <si>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</si>
  <si>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</si>
  <si>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</si>
  <si>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</si>
  <si>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</si>
  <si>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</si>
  <si>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</si>
  <si>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</si>
  <si>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</si>
  <si>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</si>
  <si>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</si>
  <si>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</si>
  <si>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</si>
  <si>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</si>
  <si>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</si>
  <si>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</si>
  <si>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</si>
  <si>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</si>
  <si>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</si>
  <si>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</si>
  <si>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</si>
  <si>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</si>
  <si>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</si>
  <si>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</si>
  <si>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</si>
  <si>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</si>
  <si>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</si>
  <si>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</si>
  <si>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</si>
  <si>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</si>
  <si>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</si>
  <si>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</si>
  <si>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</si>
  <si>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</si>
  <si>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</si>
  <si>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</si>
  <si>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</si>
  <si>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</si>
  <si>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</si>
  <si>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</si>
  <si>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</si>
  <si>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</si>
  <si>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</si>
  <si>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</si>
  <si>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</si>
  <si>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</si>
  <si>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</si>
  <si>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</si>
  <si>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</si>
  <si>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</si>
  <si>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</si>
  <si>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</si>
  <si>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</si>
  <si>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</si>
  <si>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</si>
  <si>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</si>
  <si>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</si>
  <si>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</si>
  <si>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</si>
  <si>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</si>
  <si>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</si>
  <si>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</si>
  <si>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</si>
  <si>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</si>
  <si>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</si>
  <si>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</si>
  <si>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</si>
  <si>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</si>
  <si>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</si>
  <si>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</si>
  <si>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</si>
  <si>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</si>
  <si>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</si>
  <si>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</si>
  <si>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</si>
  <si>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</si>
  <si>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</si>
  <si>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</si>
  <si>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</si>
  <si>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</si>
  <si>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</si>
  <si>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</si>
  <si>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</si>
  <si>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</si>
  <si>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</si>
  <si>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</si>
  <si>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</si>
  <si>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</si>
  <si>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</si>
  <si>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</si>
  <si>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</si>
  <si>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</si>
  <si>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</si>
  <si>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</si>
  <si>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</si>
  <si>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</si>
  <si>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</si>
  <si>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</si>
  <si>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</si>
  <si>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</si>
  <si>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</si>
  <si>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</si>
  <si>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</si>
  <si>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</si>
  <si>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</si>
  <si>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</si>
  <si>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</si>
  <si>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</si>
  <si>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</si>
  <si>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</si>
  <si>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</si>
  <si>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</si>
  <si>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</si>
  <si>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</si>
  <si>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</si>
  <si>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</si>
  <si>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</si>
  <si>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</si>
  <si>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</si>
  <si>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</si>
  <si>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</si>
  <si>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</si>
  <si>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</si>
  <si>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</si>
  <si>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</si>
  <si>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</si>
  <si>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</si>
  <si>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</si>
  <si>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</si>
  <si>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</si>
  <si>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</si>
  <si>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</si>
  <si>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</si>
  <si>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</si>
  <si>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</si>
  <si>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</si>
  <si>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</si>
  <si>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</si>
  <si>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</si>
  <si>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</si>
  <si>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</si>
  <si>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</si>
  <si>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</si>
  <si>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</si>
  <si>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</si>
  <si>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</si>
  <si>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</si>
  <si>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</si>
  <si>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</si>
  <si>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</si>
  <si>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</si>
  <si>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</si>
  <si>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</si>
  <si>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</si>
  <si>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</si>
  <si>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</si>
  <si>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</si>
  <si>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</si>
  <si>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</si>
  <si>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</si>
  <si>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</si>
  <si>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</si>
  <si>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</si>
  <si>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</si>
  <si>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</si>
  <si>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</si>
  <si>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</si>
  <si>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</si>
  <si>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</si>
  <si>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</si>
  <si>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</si>
  <si>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</si>
  <si>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</si>
  <si>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</si>
  <si>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</si>
  <si>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</si>
  <si>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</si>
  <si>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</si>
  <si>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</si>
  <si>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</si>
  <si>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</si>
  <si>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</si>
  <si>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</si>
  <si>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</si>
  <si>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</si>
  <si>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</si>
  <si>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</si>
  <si>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</si>
  <si>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</si>
  <si>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</si>
  <si>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</si>
  <si>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</si>
  <si>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</si>
  <si>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</si>
  <si>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</si>
  <si>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</si>
  <si>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</si>
  <si>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</si>
  <si>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</si>
  <si>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</si>
  <si>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</si>
  <si>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</si>
  <si>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</si>
  <si>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</si>
  <si>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</si>
  <si>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</si>
  <si>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</si>
  <si>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</si>
  <si>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</si>
  <si>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</si>
  <si>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</si>
  <si>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</si>
  <si>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</si>
  <si>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</si>
  <si>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</si>
  <si>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</si>
  <si>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</si>
  <si>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</si>
  <si>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</si>
  <si>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</si>
  <si>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</si>
  <si>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</si>
  <si>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</si>
  <si>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</si>
  <si>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</si>
  <si>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</si>
  <si>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</si>
  <si>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</si>
  <si>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</si>
  <si>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</si>
  <si>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</si>
  <si>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</si>
  <si>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</si>
  <si>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</si>
  <si>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</si>
  <si>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</si>
  <si>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</si>
  <si>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</si>
  <si>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</si>
  <si>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</si>
  <si>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</si>
  <si>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</si>
  <si>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</si>
  <si>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</si>
  <si>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</si>
  <si>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</si>
  <si>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</si>
  <si>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</si>
  <si>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</si>
  <si>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</si>
  <si>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</si>
  <si>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</si>
  <si>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</si>
  <si>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</si>
  <si>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</si>
  <si>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</si>
  <si>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</si>
  <si>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</si>
  <si>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</si>
  <si>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</si>
  <si>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</si>
  <si>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</si>
  <si>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</si>
  <si>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</si>
  <si>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</si>
  <si>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</si>
  <si>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</si>
  <si>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</si>
  <si>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</si>
  <si>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</si>
  <si>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</si>
  <si>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</si>
  <si>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</si>
  <si>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</si>
  <si>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</si>
  <si>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</si>
  <si>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</si>
  <si>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</si>
  <si>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</si>
  <si>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</si>
  <si>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</si>
  <si>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</si>
  <si>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</si>
  <si>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</si>
  <si>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</si>
  <si>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</si>
  <si>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</si>
  <si>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</si>
  <si>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</si>
  <si>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</si>
  <si>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</si>
  <si>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</si>
  <si>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</si>
  <si>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</si>
  <si>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</si>
  <si>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</si>
  <si>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</si>
  <si>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</si>
  <si>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</si>
  <si>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</si>
  <si>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</si>
  <si>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</si>
  <si>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</si>
  <si>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</si>
  <si>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</si>
  <si>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</si>
  <si>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</si>
  <si>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</si>
  <si>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</si>
  <si>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</si>
  <si>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</si>
  <si>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</si>
  <si>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</si>
  <si>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</si>
  <si>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</si>
  <si>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</si>
  <si>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</si>
  <si>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</si>
  <si>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</si>
  <si>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</si>
  <si>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</si>
  <si>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</si>
  <si>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</si>
  <si>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</si>
  <si>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</si>
  <si>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</si>
  <si>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</si>
  <si>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</si>
  <si>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</si>
  <si>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</si>
  <si>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</si>
  <si>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</si>
  <si>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</si>
  <si>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</si>
  <si>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</si>
  <si>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</si>
  <si>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</si>
  <si>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</si>
  <si>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</si>
  <si>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</si>
  <si>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</si>
  <si>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</si>
  <si>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</si>
  <si>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</si>
  <si>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</si>
  <si>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</si>
  <si>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</si>
  <si>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</si>
  <si>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</si>
  <si>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</si>
  <si>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</si>
  <si>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</si>
  <si>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</si>
  <si>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</si>
  <si>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</si>
  <si>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</si>
  <si>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</si>
  <si>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</si>
  <si>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</si>
  <si>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</si>
  <si>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</si>
  <si>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</si>
  <si>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</si>
  <si>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</si>
  <si>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</si>
  <si>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</si>
  <si>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</si>
  <si>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</si>
  <si>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</si>
  <si>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</si>
  <si>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</si>
  <si>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</si>
  <si>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</si>
  <si>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</si>
  <si>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</si>
  <si>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</si>
  <si>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</si>
  <si>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</si>
  <si>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</si>
  <si>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</si>
  <si>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</si>
  <si>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</si>
  <si>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</si>
  <si>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</si>
  <si>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</si>
  <si>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</si>
  <si>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</si>
  <si>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</si>
  <si>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</si>
  <si>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</si>
  <si>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</si>
  <si>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</si>
  <si>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</si>
  <si>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</si>
  <si>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</si>
  <si>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</si>
  <si>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</si>
  <si>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</si>
  <si>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</si>
  <si>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</si>
  <si>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</si>
  <si>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</si>
  <si>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</si>
  <si>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</si>
  <si>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</si>
  <si>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</si>
  <si>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</si>
  <si>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</si>
  <si>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</si>
  <si>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</si>
  <si>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</si>
  <si>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</si>
  <si>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</si>
  <si>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</si>
  <si>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</si>
  <si>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</si>
  <si>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</si>
  <si>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</si>
  <si>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</si>
  <si>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</si>
  <si>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</si>
  <si>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</si>
  <si>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</si>
  <si>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</si>
  <si>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</si>
  <si>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</si>
  <si>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</si>
  <si>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</si>
  <si>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</si>
  <si>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</si>
  <si>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</si>
  <si>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</si>
  <si>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</si>
  <si>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</si>
  <si>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</si>
  <si>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</si>
  <si>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</si>
  <si>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</si>
  <si>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</si>
  <si>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</si>
  <si>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</si>
  <si>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</si>
  <si>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</si>
  <si>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</si>
  <si>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</si>
  <si>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</si>
  <si>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</si>
  <si>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</si>
  <si>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</si>
  <si>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</si>
  <si>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</si>
  <si>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</si>
  <si>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</si>
  <si>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</si>
  <si>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</si>
  <si>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</si>
  <si>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</si>
  <si>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</si>
  <si>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</si>
  <si>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</si>
  <si>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</si>
  <si>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</si>
  <si>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</si>
  <si>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</si>
  <si>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</si>
  <si>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</si>
  <si>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</si>
  <si>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</si>
  <si>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</si>
  <si>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</si>
  <si>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</si>
  <si>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</si>
  <si>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</si>
  <si>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</si>
  <si>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</si>
  <si>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</si>
  <si>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</si>
  <si>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</si>
  <si>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</si>
  <si>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</si>
  <si>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</si>
  <si>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</si>
  <si>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</si>
  <si>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</si>
  <si>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</si>
  <si>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</si>
  <si>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</si>
  <si>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</si>
  <si>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</si>
  <si>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</si>
  <si>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</si>
  <si>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</si>
  <si>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</si>
  <si>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</si>
  <si>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</si>
  <si>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</si>
  <si>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</si>
  <si>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</si>
  <si>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</si>
  <si>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</si>
  <si>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</si>
  <si>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</si>
  <si>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</si>
  <si>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</si>
  <si>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</si>
  <si>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</si>
  <si>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</si>
  <si>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</si>
  <si>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</si>
  <si>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</si>
  <si>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</si>
  <si>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</si>
  <si>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</si>
  <si>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</si>
  <si>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</si>
  <si>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</si>
  <si>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</si>
  <si>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</si>
  <si>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</si>
  <si>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</si>
  <si>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</si>
  <si>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</si>
  <si>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</si>
  <si>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</si>
  <si>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</si>
  <si>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</si>
  <si>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</si>
  <si>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</si>
  <si>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</si>
  <si>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</si>
  <si>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</si>
  <si>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</si>
  <si>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</si>
  <si>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</si>
  <si>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</si>
  <si>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</si>
  <si>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</si>
  <si>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</si>
  <si>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</si>
  <si>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</si>
  <si>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</si>
  <si>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</si>
  <si>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</si>
  <si>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</si>
  <si>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</si>
  <si>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</si>
  <si>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</si>
  <si>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</si>
  <si>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</si>
  <si>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</si>
  <si>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</si>
  <si>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</si>
  <si>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</si>
  <si>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</si>
  <si>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</si>
  <si>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</si>
  <si>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</si>
  <si>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</si>
  <si>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</si>
  <si>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</si>
  <si>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</si>
  <si>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</si>
  <si>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</si>
  <si>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</si>
  <si>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</si>
  <si>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</si>
  <si>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</si>
  <si>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</si>
  <si>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</si>
  <si>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</si>
  <si>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</si>
  <si>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</si>
  <si>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</si>
  <si>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</si>
  <si>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</si>
  <si>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</si>
  <si>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</si>
  <si>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</si>
  <si>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</si>
  <si>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</si>
  <si>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</si>
  <si>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</si>
  <si>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</si>
  <si>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</si>
  <si>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</si>
  <si>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</si>
  <si>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</si>
  <si>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</si>
  <si>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</si>
  <si>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</si>
  <si>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</si>
  <si>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</si>
  <si>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</si>
  <si>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</si>
  <si>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</si>
  <si>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</si>
  <si>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</si>
  <si>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</si>
  <si>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</si>
  <si>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</si>
  <si>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</si>
  <si>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</si>
  <si>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</si>
  <si>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</si>
  <si>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</si>
  <si>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</si>
  <si>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</si>
  <si>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</si>
  <si>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</si>
  <si>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</si>
  <si>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</si>
  <si>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</si>
  <si>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</si>
  <si>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</si>
  <si>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</si>
  <si>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</si>
  <si>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</si>
  <si>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</si>
  <si>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</si>
  <si>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</si>
  <si>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</si>
  <si>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</si>
  <si>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</si>
  <si>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</si>
  <si>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</si>
  <si>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</si>
  <si>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</si>
  <si>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</si>
  <si>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</si>
  <si>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</si>
  <si>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</si>
  <si>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</si>
  <si>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</si>
  <si>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</si>
  <si>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</si>
  <si>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</si>
  <si>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</si>
  <si>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</si>
  <si>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</si>
  <si>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</si>
  <si>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</si>
  <si>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</si>
  <si>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</si>
  <si>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</si>
  <si>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</si>
  <si>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</si>
  <si>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</si>
  <si>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</si>
  <si>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</si>
  <si>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</si>
  <si>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</si>
  <si>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</si>
  <si>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</si>
  <si>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</si>
  <si>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</si>
  <si>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</si>
  <si>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</si>
  <si>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</si>
  <si>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</si>
  <si>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</si>
  <si>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</si>
  <si>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</si>
  <si>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</si>
  <si>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</si>
  <si>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</si>
  <si>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</si>
  <si>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</si>
  <si>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</si>
  <si>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</si>
  <si>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</si>
  <si>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</si>
  <si>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</si>
  <si>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</si>
  <si>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</si>
  <si>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</si>
  <si>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</si>
  <si>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</si>
  <si>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</si>
  <si>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</si>
  <si>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</si>
  <si>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</si>
  <si>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</si>
  <si>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</si>
  <si>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</si>
  <si>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</si>
  <si>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</si>
  <si>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</si>
  <si>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</si>
  <si>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</si>
  <si>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</si>
  <si>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</si>
  <si>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</si>
  <si>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</si>
  <si>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</si>
  <si>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</si>
  <si>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</si>
  <si>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</si>
  <si>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</si>
  <si>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</si>
  <si>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</si>
  <si>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</si>
  <si>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</si>
  <si>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</si>
  <si>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</si>
  <si>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</si>
  <si>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</si>
  <si>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</si>
  <si>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</si>
  <si>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</si>
  <si>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</si>
  <si>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</si>
  <si>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</si>
  <si>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</si>
  <si>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</si>
  <si>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</si>
  <si>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</si>
  <si>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</si>
  <si>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</si>
  <si>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</si>
  <si>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</si>
  <si>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</si>
  <si>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</si>
  <si>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</si>
  <si>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</si>
  <si>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</si>
  <si>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</si>
  <si>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</si>
  <si>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</si>
  <si>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</si>
  <si>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</si>
  <si>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</si>
  <si>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</si>
  <si>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</si>
  <si>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</si>
  <si>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</si>
  <si>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</si>
  <si>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</si>
  <si>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</si>
  <si>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</si>
  <si>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</si>
  <si>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</si>
  <si>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</si>
  <si>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</si>
  <si>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</si>
  <si>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</si>
  <si>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</si>
  <si>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</si>
  <si>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</si>
  <si>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</si>
  <si>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</si>
  <si>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</si>
  <si>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</si>
  <si>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</si>
  <si>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</si>
  <si>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</si>
  <si>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</si>
  <si>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</si>
  <si>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</si>
  <si>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</si>
  <si>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</si>
  <si>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</si>
  <si>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</si>
  <si>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</si>
  <si>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</si>
  <si>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</si>
  <si>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</si>
  <si>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</si>
  <si>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</si>
  <si>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</si>
  <si>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</si>
  <si>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</si>
  <si>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</si>
  <si>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</si>
  <si>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</si>
  <si>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</si>
  <si>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</si>
  <si>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</si>
  <si>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</si>
  <si>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</si>
  <si>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</si>
  <si>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</si>
  <si>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</si>
  <si>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</si>
  <si>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</si>
  <si>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</si>
  <si>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</si>
  <si>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</si>
  <si>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</si>
  <si>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</si>
  <si>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</si>
  <si>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</si>
  <si>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</si>
  <si>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</si>
  <si>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</si>
  <si>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</si>
  <si>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</si>
  <si>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</si>
  <si>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</si>
  <si>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</si>
  <si>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</si>
  <si>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</si>
  <si>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</si>
  <si>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</si>
  <si>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</si>
  <si>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</si>
  <si>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</si>
  <si>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</si>
  <si>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</si>
  <si>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</si>
  <si>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</si>
  <si>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</si>
  <si>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</si>
  <si>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</si>
  <si>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</si>
  <si>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</si>
  <si>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</si>
  <si>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</si>
  <si>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</si>
  <si>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</si>
  <si>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</si>
  <si>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</si>
  <si>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</si>
  <si>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</si>
  <si>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</si>
  <si>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</si>
  <si>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</si>
  <si>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</si>
  <si>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</si>
  <si>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</si>
  <si>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</si>
  <si>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</si>
  <si>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</si>
  <si>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</si>
  <si>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</si>
  <si>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</si>
  <si>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</si>
  <si>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</si>
  <si>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</si>
  <si>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</si>
  <si>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</si>
  <si>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</si>
  <si>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</si>
  <si>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</si>
  <si>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</si>
  <si>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</si>
  <si>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</si>
  <si>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</si>
  <si>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</si>
  <si>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</si>
  <si>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</si>
  <si>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</si>
  <si>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</si>
  <si>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</si>
  <si>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</si>
  <si>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</si>
  <si>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</si>
  <si>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</si>
  <si>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</si>
  <si>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</si>
  <si>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</si>
  <si>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</si>
  <si>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</si>
  <si>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</si>
  <si>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</si>
  <si>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</si>
  <si>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</si>
  <si>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</si>
  <si>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</si>
  <si>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</si>
  <si>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</si>
  <si>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</si>
  <si>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</si>
  <si>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</si>
  <si>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</si>
  <si>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</si>
  <si>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</si>
  <si>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</si>
  <si>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</si>
  <si>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</si>
  <si>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</si>
  <si>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</si>
  <si>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</si>
  <si>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</si>
  <si>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</si>
  <si>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</si>
  <si>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</si>
  <si>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</si>
  <si>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</si>
  <si>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</si>
  <si>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</si>
  <si>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</si>
  <si>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</si>
  <si>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</si>
  <si>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</si>
  <si>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</si>
  <si>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</si>
  <si>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</si>
  <si>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</si>
  <si>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</si>
  <si>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</si>
  <si>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</si>
  <si>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</si>
  <si>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</si>
  <si>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</si>
  <si>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</si>
  <si>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</si>
  <si>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</si>
  <si>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</si>
  <si>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</si>
  <si>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</si>
  <si>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</si>
  <si>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</si>
  <si>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</si>
  <si>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</si>
  <si>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</si>
  <si>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</si>
  <si>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</si>
  <si>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</si>
  <si>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</si>
  <si>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</si>
  <si>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</si>
  <si>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</si>
  <si>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</si>
  <si>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</si>
  <si>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</si>
  <si>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</si>
  <si>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</si>
  <si>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</si>
  <si>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</si>
  <si>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</si>
  <si>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</si>
  <si>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</si>
  <si>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</si>
  <si>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</si>
  <si>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</si>
  <si>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</si>
  <si>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</si>
  <si>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</si>
  <si>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</si>
  <si>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</si>
  <si>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</si>
  <si>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</si>
  <si>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</si>
  <si>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</si>
  <si>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</si>
  <si>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</si>
  <si>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</si>
  <si>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</si>
  <si>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</si>
  <si>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</si>
  <si>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</si>
  <si>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</si>
  <si>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</si>
  <si>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</si>
  <si>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</si>
  <si>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</si>
  <si>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</si>
  <si>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</si>
  <si>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</si>
  <si>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</si>
  <si>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</si>
  <si>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</si>
  <si>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</si>
  <si>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</si>
  <si>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</si>
  <si>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</si>
  <si>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</si>
  <si>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</si>
  <si>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</si>
  <si>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</si>
  <si>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</si>
  <si>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</si>
  <si>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</si>
  <si>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</si>
  <si>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</si>
  <si>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</si>
  <si>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</si>
  <si>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</si>
  <si>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</si>
  <si>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</si>
  <si>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</si>
  <si>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</si>
  <si>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</si>
  <si>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</si>
  <si>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</si>
  <si>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</si>
  <si>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</si>
  <si>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</si>
  <si>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</si>
  <si>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</si>
  <si>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</si>
  <si>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</si>
  <si>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</si>
  <si>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</si>
  <si>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</si>
  <si>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</si>
  <si>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</si>
  <si>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</si>
  <si>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</si>
  <si>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</si>
  <si>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</si>
  <si>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</si>
  <si>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</si>
  <si>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</si>
  <si>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</si>
  <si>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</si>
  <si>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</si>
  <si>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</si>
  <si>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</si>
  <si>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</si>
  <si>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</si>
  <si>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</si>
  <si>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</si>
  <si>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</si>
  <si>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</si>
  <si>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</si>
  <si>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</si>
  <si>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</si>
  <si>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</si>
  <si>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</si>
  <si>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</si>
  <si>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</si>
  <si>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</si>
  <si>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</si>
  <si>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</si>
  <si>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</si>
  <si>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</si>
  <si>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</si>
  <si>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</si>
  <si>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</si>
  <si>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</si>
  <si>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</si>
  <si>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</si>
  <si>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</si>
  <si>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</si>
  <si>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</si>
  <si>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</si>
  <si>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</si>
  <si>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</si>
  <si>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</si>
  <si>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</si>
  <si>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</si>
  <si>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</si>
  <si>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</si>
  <si>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</si>
  <si>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</si>
  <si>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</si>
  <si>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</si>
  <si>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</si>
  <si>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</si>
  <si>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</si>
  <si>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</si>
  <si>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</si>
  <si>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</si>
  <si>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</si>
  <si>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</si>
  <si>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</si>
  <si>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</si>
  <si>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</si>
  <si>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</si>
  <si>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</si>
  <si>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</si>
  <si>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</si>
  <si>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</si>
  <si>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</si>
  <si>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</si>
  <si>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</si>
  <si>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</si>
  <si>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</si>
  <si>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</si>
  <si>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</si>
  <si>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</si>
  <si>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</si>
  <si>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</si>
  <si>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</si>
  <si>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</si>
  <si>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</si>
  <si>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</si>
  <si>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</si>
  <si>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</si>
  <si>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</si>
  <si>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</si>
  <si>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</si>
  <si>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</si>
  <si>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</si>
  <si>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</si>
  <si>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</si>
  <si>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</si>
  <si>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</si>
  <si>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</si>
  <si>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</si>
  <si>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</si>
  <si>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</si>
  <si>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</si>
  <si>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</si>
  <si>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</si>
  <si>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</si>
  <si>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</si>
  <si>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</si>
  <si>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</si>
  <si>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</si>
  <si>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</si>
  <si>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</si>
  <si>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</si>
  <si>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</si>
  <si>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</si>
  <si>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</si>
  <si>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</si>
  <si>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</si>
  <si>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</si>
  <si>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</si>
  <si>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</si>
  <si>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</si>
  <si>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</si>
  <si>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</si>
  <si>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</si>
  <si>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</si>
  <si>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</si>
  <si>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</si>
  <si>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</si>
  <si>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</si>
  <si>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</si>
  <si>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</si>
  <si>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</si>
  <si>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</si>
  <si>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</si>
  <si>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</si>
  <si>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</si>
  <si>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</si>
  <si>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</si>
  <si>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</si>
  <si>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</si>
  <si>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</si>
  <si>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</si>
  <si>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</si>
  <si>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</si>
  <si>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</si>
  <si>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</si>
  <si>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</si>
  <si>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</si>
  <si>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</si>
  <si>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</si>
  <si>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</si>
  <si>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</si>
  <si>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</si>
  <si>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</si>
  <si>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</si>
  <si>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</si>
  <si>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</si>
  <si>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</si>
  <si>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</si>
  <si>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</si>
  <si>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</si>
  <si>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</si>
  <si>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</si>
  <si>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</si>
  <si>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</si>
  <si>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</si>
  <si>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</si>
  <si>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</si>
  <si>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</si>
  <si>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</si>
  <si>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</si>
  <si>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</si>
  <si>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</si>
  <si>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</si>
  <si>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</si>
  <si>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</si>
  <si>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</si>
  <si>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</si>
  <si>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</si>
  <si>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</si>
  <si>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</si>
  <si>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</si>
  <si>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</si>
  <si>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</si>
  <si>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</si>
  <si>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</si>
  <si>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</si>
  <si>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</si>
  <si>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</si>
  <si>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</si>
  <si>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</si>
  <si>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</si>
  <si>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</si>
  <si>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</si>
  <si>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</si>
  <si>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</si>
  <si>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</si>
  <si>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</si>
  <si>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</si>
  <si>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</si>
  <si>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</si>
  <si>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</si>
  <si>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</si>
  <si>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</si>
  <si>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</si>
  <si>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</si>
  <si>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</si>
  <si>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</si>
  <si>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</si>
  <si>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</si>
  <si>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</si>
  <si>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</si>
  <si>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</si>
  <si>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</si>
  <si>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</si>
  <si>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</si>
  <si>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</si>
  <si>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</si>
  <si>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</si>
  <si>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</si>
  <si>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</si>
  <si>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</si>
  <si>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</si>
  <si>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</si>
  <si>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</si>
  <si>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</si>
  <si>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</si>
  <si>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</si>
  <si>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</si>
  <si>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</si>
  <si>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</si>
  <si>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</si>
  <si>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</si>
  <si>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</si>
  <si>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</si>
  <si>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</si>
  <si>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</si>
  <si>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</si>
  <si>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</si>
  <si>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</si>
  <si>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</si>
  <si>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</si>
  <si>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</si>
  <si>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</si>
  <si>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</si>
  <si>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</si>
  <si>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</si>
  <si>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</si>
  <si>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</si>
  <si>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</si>
  <si>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</si>
  <si>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</si>
  <si>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</si>
  <si>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</si>
  <si>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</si>
  <si>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</si>
  <si>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</si>
  <si>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</si>
  <si>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</si>
  <si>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</si>
  <si>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</si>
  <si>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</si>
  <si>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</si>
  <si>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</si>
  <si>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</si>
  <si>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</si>
  <si>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</si>
  <si>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</si>
  <si>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</si>
  <si>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</si>
  <si>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</si>
  <si>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</si>
  <si>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</si>
  <si>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</si>
  <si>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</si>
  <si>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</si>
  <si>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</si>
  <si>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</si>
  <si>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</si>
  <si>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</si>
  <si>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</si>
  <si>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</si>
  <si>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</si>
  <si>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</si>
  <si>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</si>
  <si>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</si>
  <si>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</si>
  <si>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</si>
  <si>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</si>
  <si>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</si>
  <si>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</si>
  <si>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</si>
  <si>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</si>
  <si>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</si>
  <si>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</si>
  <si>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</si>
  <si>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</si>
  <si>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</si>
  <si>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</si>
  <si>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</si>
  <si>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</si>
  <si>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</si>
  <si>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</si>
  <si>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</si>
  <si>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</si>
  <si>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</si>
  <si>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</si>
  <si>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</si>
  <si>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</si>
  <si>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</si>
  <si>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</si>
  <si>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</si>
  <si>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</si>
  <si>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</si>
  <si>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</si>
  <si>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</si>
  <si>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</si>
  <si>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</si>
  <si>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</si>
  <si>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</si>
  <si>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</si>
  <si>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</si>
  <si>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</si>
  <si>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</si>
  <si>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</si>
  <si>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</si>
  <si>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</si>
  <si>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</si>
  <si>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</si>
  <si>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</si>
  <si>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</si>
  <si>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</si>
  <si>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</si>
  <si>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</si>
  <si>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</si>
  <si>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</si>
  <si>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</si>
  <si>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</si>
  <si>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</si>
  <si>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</si>
  <si>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</si>
  <si>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</si>
  <si>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</si>
  <si>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</si>
  <si>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</si>
  <si>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</si>
  <si>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</si>
  <si>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</si>
  <si>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</si>
  <si>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</si>
  <si>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</si>
  <si>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</si>
  <si>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</si>
  <si>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</si>
  <si>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</si>
  <si>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</si>
  <si>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</si>
  <si>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</si>
  <si>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</si>
  <si>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</si>
  <si>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</si>
  <si>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</si>
  <si>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</si>
  <si>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</si>
  <si>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</si>
  <si>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</si>
  <si>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</si>
  <si>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</si>
  <si>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</si>
  <si>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</si>
  <si>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</si>
  <si>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</si>
  <si>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</si>
  <si>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</si>
  <si>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</si>
  <si>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</si>
  <si>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</si>
  <si>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</si>
  <si>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</si>
  <si>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</si>
  <si>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</si>
  <si>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</si>
  <si>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</si>
  <si>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</si>
  <si>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</si>
  <si>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</si>
  <si>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</si>
  <si>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</si>
  <si>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</si>
  <si>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</si>
  <si>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</si>
  <si>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</si>
  <si>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</si>
  <si>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</si>
  <si>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</si>
  <si>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</si>
  <si>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</si>
  <si>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</si>
  <si>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</si>
  <si>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</si>
  <si>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</si>
  <si>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</si>
  <si>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</si>
  <si>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</si>
  <si>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</si>
  <si>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</si>
  <si>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</si>
  <si>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</si>
  <si>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</si>
  <si>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</si>
  <si>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</si>
  <si>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</si>
  <si>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</si>
  <si>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</si>
  <si>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</si>
  <si>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</si>
  <si>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</si>
  <si>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</si>
  <si>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</si>
  <si>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</si>
  <si>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</si>
  <si>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</si>
  <si>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</si>
  <si>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</si>
  <si>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</si>
  <si>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</si>
  <si>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</si>
  <si>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</si>
  <si>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</si>
  <si>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</si>
  <si>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</si>
  <si>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</si>
  <si>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</si>
  <si>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</si>
  <si>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</si>
  <si>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</si>
  <si>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</si>
  <si>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</si>
  <si>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</si>
  <si>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</si>
  <si>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</si>
  <si>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</si>
  <si>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</si>
  <si>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</si>
  <si>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</si>
  <si>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</si>
  <si>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</si>
  <si>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</si>
  <si>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</si>
  <si>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</si>
  <si>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</si>
  <si>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</si>
  <si>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</si>
  <si>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</si>
  <si>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</si>
  <si>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</si>
  <si>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</si>
  <si>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</si>
  <si>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</si>
  <si>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</si>
  <si>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</si>
  <si>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</si>
  <si>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</si>
  <si>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</si>
  <si>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</si>
  <si>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</si>
  <si>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</si>
  <si>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</si>
  <si>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</si>
  <si>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</si>
  <si>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</si>
  <si>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</si>
  <si>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</si>
  <si>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</si>
  <si>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</si>
  <si>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</si>
  <si>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</si>
  <si>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</si>
  <si>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</si>
  <si>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</si>
  <si>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</si>
  <si>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</si>
  <si>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</si>
  <si>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</si>
  <si>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</si>
  <si>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</si>
  <si>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</si>
  <si>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</si>
  <si>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</si>
  <si>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</si>
  <si>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</si>
  <si>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</si>
  <si>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</si>
  <si>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</si>
  <si>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</si>
  <si>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</si>
  <si>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</si>
  <si>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</si>
  <si>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</si>
  <si>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</si>
  <si>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</si>
  <si>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</si>
  <si>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</si>
  <si>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</si>
  <si>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</si>
  <si>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</si>
  <si>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</si>
  <si>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</si>
  <si>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</si>
  <si>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</si>
  <si>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</si>
  <si>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</si>
  <si>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</si>
  <si>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</si>
  <si>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</si>
  <si>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</si>
  <si>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</si>
  <si>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</si>
  <si>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</si>
  <si>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</si>
  <si>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</si>
  <si>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</si>
  <si>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</si>
  <si>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</si>
  <si>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</si>
  <si>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</si>
  <si>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</si>
  <si>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</si>
  <si>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</si>
  <si>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</si>
  <si>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</si>
  <si>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</si>
  <si>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</si>
  <si>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</si>
  <si>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</si>
  <si>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</si>
  <si>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</si>
  <si>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</si>
  <si>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</si>
  <si>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</si>
  <si>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</si>
  <si>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</si>
  <si>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</si>
  <si>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</si>
  <si>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</si>
  <si>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</si>
  <si>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</si>
  <si>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</si>
  <si>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</si>
  <si>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</si>
  <si>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</si>
  <si>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</si>
  <si>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</si>
  <si>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</si>
  <si>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</si>
  <si>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</si>
  <si>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</si>
  <si>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</si>
  <si>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</si>
  <si>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</si>
  <si>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</si>
  <si>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</si>
  <si>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</si>
  <si>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</si>
  <si>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</si>
  <si>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</si>
  <si>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</si>
  <si>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</si>
  <si>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</si>
  <si>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</si>
  <si>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</si>
  <si>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</si>
  <si>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</si>
  <si>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</si>
  <si>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</si>
  <si>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</si>
  <si>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</si>
  <si>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</si>
  <si>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</si>
  <si>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</si>
  <si>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</si>
  <si>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</si>
  <si>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</si>
  <si>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</si>
  <si>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</si>
  <si>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</si>
  <si>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</si>
  <si>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</si>
  <si>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</si>
  <si>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</si>
  <si>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</si>
  <si>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</si>
  <si>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</si>
  <si>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</si>
  <si>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</si>
  <si>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</si>
  <si>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</si>
  <si>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</si>
  <si>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</si>
  <si>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</si>
  <si>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</si>
  <si>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</si>
  <si>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</si>
  <si>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</si>
  <si>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</si>
  <si>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</si>
  <si>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</si>
  <si>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</si>
  <si>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</si>
  <si>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</si>
  <si>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</si>
  <si>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</si>
  <si>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</si>
  <si>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</si>
  <si>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</si>
  <si>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</si>
  <si>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</si>
  <si>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</si>
  <si>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</si>
  <si>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</si>
  <si>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</si>
  <si>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</si>
  <si>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</si>
  <si>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</si>
  <si>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</si>
  <si>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</si>
  <si>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</si>
  <si>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</si>
  <si>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</si>
  <si>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</si>
  <si>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</si>
  <si>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</si>
  <si>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</si>
  <si>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</si>
  <si>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</si>
  <si>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</si>
  <si>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</si>
  <si>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</si>
  <si>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</si>
  <si>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</si>
  <si>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</si>
  <si>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</si>
  <si>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</si>
  <si>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</si>
  <si>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</si>
  <si>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</si>
  <si>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</si>
  <si>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</si>
  <si>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</si>
  <si>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</si>
  <si>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</si>
  <si>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</si>
  <si>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</si>
  <si>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</si>
  <si>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</si>
  <si>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</si>
  <si>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</si>
  <si>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</si>
  <si>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</si>
  <si>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</si>
  <si>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</si>
  <si>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</si>
  <si>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</si>
  <si>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</si>
  <si>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</si>
  <si>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</si>
  <si>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</si>
  <si>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</si>
  <si>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</si>
  <si>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</si>
  <si>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</si>
  <si>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</si>
  <si>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</si>
  <si>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</si>
  <si>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</si>
  <si>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</si>
  <si>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</si>
  <si>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</si>
  <si>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</si>
  <si>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</si>
  <si>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</si>
  <si>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</si>
  <si>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</si>
  <si>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</si>
  <si>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</si>
  <si>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</si>
  <si>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</si>
  <si>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</si>
  <si>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</si>
  <si>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</si>
  <si>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</si>
  <si>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</si>
  <si>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</si>
  <si>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</si>
  <si>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</si>
  <si>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</si>
  <si>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</si>
  <si>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</si>
  <si>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</si>
  <si>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</si>
  <si>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</si>
  <si>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</si>
  <si>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</si>
  <si>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</si>
  <si>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</si>
  <si>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</si>
  <si>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</si>
  <si>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</si>
  <si>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</si>
  <si>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</si>
  <si>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</si>
  <si>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</si>
  <si>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</si>
  <si>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</si>
  <si>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</si>
  <si>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</si>
  <si>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</si>
  <si>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</si>
  <si>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</si>
  <si>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</si>
  <si>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</si>
  <si>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</si>
  <si>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</si>
  <si>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</si>
  <si>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</si>
  <si>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</si>
  <si>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</si>
  <si>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</si>
  <si>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</si>
  <si>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</si>
  <si>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</si>
  <si>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</si>
  <si>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</si>
  <si>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</si>
  <si>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</si>
  <si>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</si>
  <si>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</si>
  <si>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</si>
  <si>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</si>
  <si>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</si>
  <si>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</si>
  <si>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</si>
  <si>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</si>
  <si>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</si>
  <si>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</si>
  <si>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</si>
  <si>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</si>
  <si>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</si>
  <si>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</si>
  <si>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</si>
  <si>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</si>
  <si>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</si>
  <si>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</si>
  <si>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</si>
  <si>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</si>
  <si>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</si>
  <si>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</si>
  <si>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</si>
  <si>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</si>
  <si>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</si>
  <si>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</si>
  <si>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</si>
  <si>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</si>
  <si>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</si>
  <si>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</si>
  <si>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</si>
  <si>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</si>
  <si>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</si>
  <si>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</si>
  <si>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</si>
  <si>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</si>
  <si>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</si>
  <si>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</si>
  <si>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</si>
  <si>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</si>
  <si>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</si>
  <si>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</si>
  <si>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</si>
  <si>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</si>
  <si>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</si>
  <si>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</si>
  <si>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</si>
  <si>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</si>
  <si>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</si>
  <si>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</si>
  <si>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</si>
  <si>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</si>
  <si>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</si>
  <si>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</si>
  <si>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</si>
  <si>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</si>
  <si>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</si>
  <si>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</si>
  <si>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</si>
  <si>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</si>
  <si>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</si>
  <si>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</si>
  <si>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</si>
  <si>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</si>
  <si>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</si>
  <si>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</si>
  <si>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</si>
  <si>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</si>
  <si>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</si>
  <si>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</si>
  <si>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</si>
  <si>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</si>
  <si>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</si>
  <si>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</si>
  <si>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</si>
  <si>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</si>
  <si>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</si>
  <si>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</si>
  <si>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</si>
  <si>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</si>
  <si>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</si>
  <si>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</si>
  <si>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</si>
  <si>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</si>
  <si>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</si>
  <si>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</si>
  <si>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</si>
  <si>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</si>
  <si>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</si>
  <si>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</si>
  <si>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</si>
  <si>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</si>
  <si>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</si>
  <si>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</si>
  <si>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</si>
  <si>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</si>
  <si>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</si>
  <si>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</si>
  <si>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</si>
  <si>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</si>
  <si>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</si>
  <si>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</si>
  <si>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</si>
  <si>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</si>
  <si>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</si>
  <si>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</si>
  <si>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</si>
  <si>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</si>
  <si>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</si>
  <si>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</si>
  <si>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</si>
  <si>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</si>
  <si>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</si>
  <si>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</si>
  <si>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</si>
  <si>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</si>
  <si>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</si>
  <si>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</si>
  <si>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</si>
  <si>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</si>
  <si>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</si>
  <si>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</si>
  <si>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</si>
  <si>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</si>
  <si>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</si>
  <si>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</si>
  <si>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</si>
  <si>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</si>
  <si>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</si>
  <si>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</si>
  <si>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</si>
  <si>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</si>
  <si>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</si>
  <si>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</si>
  <si>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</si>
  <si>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</si>
  <si>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</si>
  <si>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</si>
  <si>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</si>
  <si>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</si>
  <si>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</si>
  <si>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</si>
  <si>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</si>
  <si>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</si>
  <si>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</si>
  <si>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</si>
  <si>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</si>
  <si>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</si>
  <si>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</si>
  <si>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</si>
  <si>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</si>
  <si>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</si>
  <si>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</si>
  <si>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</si>
  <si>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</si>
  <si>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</si>
  <si>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</si>
  <si>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</si>
  <si>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</si>
  <si>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</si>
  <si>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</si>
  <si>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</si>
  <si>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</si>
  <si>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</si>
  <si>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</si>
  <si>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</si>
  <si>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</si>
  <si>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</si>
  <si>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</si>
  <si>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</si>
  <si>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</si>
  <si>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</si>
  <si>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</si>
  <si>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</si>
  <si>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</si>
  <si>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</si>
  <si>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</si>
  <si>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</si>
  <si>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</si>
  <si>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</si>
  <si>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</si>
  <si>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</si>
  <si>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</si>
  <si>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</si>
  <si>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</si>
  <si>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</si>
  <si>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</si>
  <si>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</si>
  <si>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</si>
  <si>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</si>
  <si>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</si>
  <si>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</si>
  <si>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</si>
  <si>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</si>
  <si>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</si>
  <si>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</si>
  <si>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</si>
  <si>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</si>
  <si>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</si>
  <si>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</si>
  <si>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</si>
  <si>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</si>
  <si>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</si>
  <si>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</si>
  <si>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</si>
  <si>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</si>
  <si>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</si>
  <si>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</si>
  <si>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</si>
  <si>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</si>
  <si>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</si>
  <si>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</si>
  <si>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</si>
  <si>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</si>
  <si>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</si>
  <si>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</si>
  <si>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</si>
  <si>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</si>
  <si>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</si>
  <si>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</si>
  <si>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</si>
  <si>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</si>
  <si>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</si>
  <si>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</si>
  <si>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</si>
  <si>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</si>
  <si>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</si>
  <si>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</si>
  <si>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</si>
  <si>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</si>
  <si>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</si>
  <si>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</si>
  <si>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</si>
  <si>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</si>
  <si>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</si>
  <si>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</si>
  <si>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</si>
  <si>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</si>
  <si>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</si>
  <si>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</si>
  <si>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</si>
  <si>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</si>
  <si>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</si>
  <si>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</si>
  <si>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</si>
  <si>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</si>
  <si>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</si>
  <si>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</si>
  <si>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</si>
  <si>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</si>
  <si>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</si>
  <si>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</si>
  <si>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</si>
  <si>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</si>
  <si>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</si>
  <si>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</si>
  <si>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</si>
  <si>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</si>
  <si>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</si>
  <si>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</si>
  <si>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</si>
  <si>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</si>
  <si>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</si>
  <si>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</si>
  <si>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</si>
  <si>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</si>
  <si>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</si>
  <si>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</si>
  <si>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</si>
  <si>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</si>
  <si>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</si>
  <si>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</si>
  <si>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</si>
  <si>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</si>
  <si>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</si>
  <si>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</si>
  <si>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</si>
  <si>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</si>
  <si>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</si>
  <si>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</si>
  <si>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</si>
  <si>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</si>
  <si>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</si>
  <si>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</si>
  <si>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</si>
  <si>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</si>
  <si>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</si>
  <si>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</si>
  <si>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</si>
  <si>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</si>
  <si>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</si>
  <si>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</si>
  <si>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</si>
  <si>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</si>
  <si>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</si>
  <si>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</si>
  <si>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</si>
  <si>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</si>
  <si>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</si>
  <si>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</si>
  <si>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</si>
  <si>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</si>
  <si>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</si>
  <si>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</si>
  <si>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</si>
  <si>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</si>
  <si>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</si>
  <si>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</si>
  <si>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</si>
  <si>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</si>
  <si>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</si>
  <si>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</si>
  <si>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</si>
  <si>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</si>
  <si>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</si>
  <si>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</si>
  <si>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</si>
  <si>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</si>
  <si>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</si>
  <si>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</si>
  <si>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</si>
  <si>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</si>
  <si>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</si>
  <si>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</si>
  <si>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</si>
  <si>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</si>
  <si>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</si>
  <si>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</si>
  <si>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</si>
  <si>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</si>
  <si>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</si>
  <si>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</si>
  <si>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</si>
  <si>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</si>
  <si>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</si>
  <si>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</si>
  <si>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</si>
  <si>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</si>
  <si>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</si>
  <si>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</si>
  <si>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</si>
  <si>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</si>
  <si>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</si>
  <si>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</si>
  <si>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</si>
  <si>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</si>
  <si>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</si>
  <si>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</si>
  <si>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</si>
  <si>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</si>
  <si>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</si>
  <si>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</si>
  <si>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</si>
  <si>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</si>
  <si>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</si>
  <si>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</si>
  <si>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</si>
  <si>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</si>
  <si>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</si>
  <si>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</si>
  <si>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</si>
  <si>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</si>
  <si>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</si>
  <si>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</si>
  <si>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</si>
  <si>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</si>
  <si>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</si>
  <si>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</si>
  <si>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</si>
  <si>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</si>
  <si>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</si>
  <si>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</si>
  <si>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</si>
  <si>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</si>
  <si>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</si>
  <si>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</si>
  <si>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</si>
  <si>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</si>
  <si>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</si>
  <si>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</si>
  <si>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</si>
  <si>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</si>
  <si>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</si>
  <si>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</si>
  <si>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</si>
  <si>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</si>
  <si>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</si>
  <si>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</si>
  <si>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</si>
  <si>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</si>
  <si>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</si>
  <si>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</si>
  <si>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</si>
  <si>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</si>
  <si>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</si>
  <si>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</si>
  <si>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</si>
  <si>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</si>
  <si>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</si>
  <si>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</si>
  <si>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</si>
  <si>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</si>
  <si>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</si>
  <si>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</si>
  <si>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</si>
  <si>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</si>
  <si>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</si>
  <si>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</si>
  <si>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</si>
  <si>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</si>
  <si>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</si>
  <si>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</si>
  <si>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</si>
  <si>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</si>
  <si>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</si>
  <si>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</si>
  <si>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</si>
  <si>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</si>
  <si>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</si>
  <si>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</si>
  <si>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</si>
  <si>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</si>
  <si>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</si>
  <si>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</si>
  <si>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</si>
  <si>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</si>
  <si>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</si>
  <si>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</si>
  <si>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</si>
  <si>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</si>
  <si>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</si>
  <si>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</si>
  <si>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</si>
  <si>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</si>
  <si>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</si>
  <si>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</si>
  <si>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</si>
  <si>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</si>
  <si>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</si>
  <si>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</si>
  <si>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</si>
  <si>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</si>
  <si>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</si>
  <si>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</si>
  <si>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</si>
  <si>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</si>
  <si>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</si>
  <si>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</si>
  <si>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</si>
  <si>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</si>
  <si>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</si>
  <si>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</si>
  <si>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</si>
  <si>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</si>
  <si>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</si>
  <si>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</si>
  <si>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</si>
  <si>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</si>
  <si>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</si>
  <si>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</si>
  <si>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</si>
  <si>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</si>
  <si>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</si>
  <si>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</si>
  <si>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</si>
  <si>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</si>
  <si>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</si>
  <si>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</si>
  <si>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</si>
  <si>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</si>
  <si>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</si>
  <si>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</si>
  <si>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</si>
  <si>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</si>
  <si>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</si>
  <si>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</si>
  <si>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</si>
  <si>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</si>
  <si>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</si>
  <si>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</si>
  <si>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</si>
  <si>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</si>
  <si>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</si>
  <si>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</si>
  <si>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</si>
  <si>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</si>
  <si>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</si>
  <si>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</si>
  <si>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</si>
  <si>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</si>
  <si>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</si>
  <si>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</si>
  <si>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</si>
  <si>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</si>
  <si>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</si>
  <si>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</si>
  <si>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</si>
  <si>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</si>
  <si>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</si>
  <si>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</si>
  <si>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</si>
  <si>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</si>
  <si>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</si>
  <si>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</si>
  <si>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</si>
  <si>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</si>
  <si>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</si>
  <si>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</si>
  <si>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</si>
  <si>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</si>
  <si>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</si>
  <si>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</si>
  <si>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</si>
  <si>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</si>
  <si>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</si>
  <si>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</si>
  <si>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</si>
  <si>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</si>
  <si>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</si>
  <si>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</si>
  <si>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</si>
  <si>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</si>
  <si>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</si>
  <si>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</si>
  <si>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</si>
  <si>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</si>
  <si>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</si>
  <si>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</si>
  <si>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</si>
  <si>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</si>
  <si>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</si>
  <si>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</si>
  <si>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</si>
  <si>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</si>
  <si>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</si>
  <si>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</si>
  <si>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</si>
  <si>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</si>
  <si>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</si>
  <si>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</si>
  <si>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</si>
  <si>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</si>
  <si>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</si>
  <si>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</si>
  <si>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</si>
  <si>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</si>
  <si>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</si>
  <si>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</si>
  <si>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</si>
  <si>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</si>
  <si>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</si>
  <si>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</si>
  <si>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</si>
  <si>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</si>
  <si>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</si>
  <si>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</si>
  <si>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</si>
  <si>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</si>
  <si>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</si>
  <si>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</si>
  <si>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</si>
  <si>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</si>
  <si>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</si>
  <si>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</si>
  <si>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</si>
  <si>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</si>
  <si>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</si>
  <si>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</si>
  <si>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</si>
  <si>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</si>
  <si>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</si>
  <si>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</si>
  <si>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</si>
  <si>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</si>
  <si>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</si>
  <si>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</si>
  <si>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</si>
  <si>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</si>
  <si>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</si>
  <si>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</si>
  <si>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</si>
  <si>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</si>
  <si>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</si>
  <si>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</si>
  <si>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</si>
  <si>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</si>
  <si>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</si>
  <si>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</si>
  <si>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</si>
  <si>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</si>
  <si>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</si>
  <si>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</si>
  <si>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</si>
  <si>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</si>
  <si>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</si>
  <si>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</si>
  <si>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</si>
  <si>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</si>
  <si>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</si>
  <si>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</si>
  <si>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</si>
  <si>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</si>
  <si>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</si>
  <si>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</si>
  <si>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</si>
  <si>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</si>
  <si>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</si>
  <si>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</si>
  <si>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</si>
  <si>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</si>
  <si>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</si>
  <si>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</si>
  <si>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</si>
  <si>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</si>
  <si>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</si>
  <si>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</si>
  <si>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</si>
  <si>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</si>
  <si>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</si>
  <si>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</si>
  <si>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</si>
  <si>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</si>
  <si>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</si>
  <si>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</si>
  <si>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</si>
  <si>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</si>
  <si>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</si>
  <si>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</si>
  <si>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</si>
  <si>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</si>
  <si>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</si>
  <si>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</si>
  <si>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</si>
  <si>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</si>
  <si>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</si>
  <si>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</si>
  <si>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</si>
  <si>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</si>
  <si>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</si>
  <si>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</si>
  <si>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</si>
  <si>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</si>
  <si>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</si>
  <si>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</si>
  <si>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</si>
  <si>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</si>
  <si>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</si>
  <si>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</si>
  <si>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</si>
  <si>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</si>
  <si>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</si>
  <si>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</si>
  <si>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</si>
  <si>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</si>
  <si>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</si>
  <si>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</si>
  <si>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</si>
  <si>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</si>
  <si>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</si>
  <si>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</si>
  <si>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</si>
  <si>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</si>
  <si>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</si>
  <si>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</si>
  <si>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</si>
  <si>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</si>
  <si>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</si>
  <si>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</si>
  <si>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</si>
  <si>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</si>
  <si>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</si>
  <si>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</si>
  <si>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</si>
  <si>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</si>
  <si>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</si>
  <si>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</si>
  <si>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</si>
  <si>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</si>
  <si>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</si>
  <si>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</si>
  <si>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</si>
  <si>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</si>
  <si>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</si>
  <si>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</si>
  <si>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</si>
  <si>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</si>
  <si>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</si>
  <si>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</si>
  <si>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</si>
  <si>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</si>
  <si>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</si>
  <si>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</si>
  <si>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</si>
  <si>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</si>
  <si>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</si>
  <si>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</si>
  <si>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</si>
  <si>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</si>
  <si>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</si>
  <si>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</si>
  <si>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</si>
  <si>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</si>
  <si>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</si>
  <si>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</si>
  <si>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</si>
  <si>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</si>
  <si>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</si>
  <si>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</si>
  <si>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</si>
  <si>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</si>
  <si>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</si>
  <si>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</si>
  <si>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</si>
  <si>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</si>
  <si>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</si>
  <si>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</si>
  <si>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</si>
  <si>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</si>
  <si>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</si>
  <si>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</si>
  <si>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</si>
  <si>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</si>
  <si>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</si>
  <si>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</si>
  <si>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</si>
  <si>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</si>
  <si>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</si>
  <si>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</si>
  <si>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</si>
  <si>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</si>
  <si>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</si>
  <si>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</si>
  <si>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</si>
  <si>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</si>
  <si>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</si>
  <si>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</si>
  <si>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</si>
  <si>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</si>
  <si>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</si>
  <si>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</si>
  <si>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</si>
  <si>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</si>
  <si>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</si>
  <si>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</si>
  <si>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</si>
  <si>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</si>
  <si>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</si>
  <si>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</si>
  <si>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</si>
  <si>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</si>
  <si>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</si>
  <si>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</si>
  <si>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</si>
  <si>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</si>
  <si>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</si>
  <si>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</si>
  <si>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</si>
  <si>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</si>
  <si>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</si>
  <si>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</si>
  <si>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</si>
  <si>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</si>
  <si>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</si>
  <si>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</si>
  <si>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</si>
  <si>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</si>
  <si>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</si>
  <si>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</si>
  <si>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</si>
  <si>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</si>
  <si>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</si>
  <si>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</si>
  <si>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</si>
  <si>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</si>
  <si>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</si>
  <si>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</si>
  <si>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</si>
  <si>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</si>
  <si>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</si>
  <si>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</si>
  <si>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</si>
  <si>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</si>
  <si>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</si>
  <si>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</si>
  <si>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</si>
  <si>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</si>
  <si>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</si>
  <si>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</si>
  <si>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</si>
  <si>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</si>
  <si>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</si>
  <si>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</si>
  <si>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</si>
  <si>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</si>
  <si>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</si>
  <si>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</si>
  <si>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</si>
  <si>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</si>
  <si>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</si>
  <si>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</si>
  <si>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</si>
  <si>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</si>
  <si>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</si>
  <si>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</si>
  <si>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</si>
  <si>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</si>
  <si>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</si>
  <si>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</si>
  <si>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</si>
  <si>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</si>
  <si>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</si>
  <si>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</si>
  <si>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</si>
  <si>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</si>
  <si>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</si>
  <si>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</si>
  <si>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</si>
  <si>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</si>
  <si>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</si>
  <si>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</si>
  <si>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</si>
  <si>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</si>
  <si>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</si>
  <si>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</si>
  <si>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</si>
  <si>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</si>
  <si>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</si>
  <si>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</si>
  <si>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</si>
  <si>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</si>
  <si>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</si>
  <si>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</si>
  <si>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</si>
  <si>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</si>
  <si>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</si>
  <si>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</si>
  <si>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</si>
  <si>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</si>
  <si>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</si>
  <si>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</si>
  <si>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</si>
  <si>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</si>
  <si>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</si>
  <si>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</si>
  <si>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</si>
  <si>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</si>
  <si>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</si>
  <si>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</si>
  <si>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</si>
  <si>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</si>
  <si>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</si>
  <si>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</si>
  <si>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</si>
  <si>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</si>
  <si>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</si>
  <si>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</si>
  <si>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</si>
  <si>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</si>
  <si>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</si>
  <si>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</si>
  <si>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</si>
  <si>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</si>
  <si>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</si>
  <si>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</si>
  <si>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</si>
  <si>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</si>
  <si>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</si>
  <si>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</si>
  <si>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</si>
  <si>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</si>
  <si>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</si>
  <si>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</si>
  <si>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</si>
  <si>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</si>
  <si>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</si>
  <si>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</si>
  <si>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</si>
  <si>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</si>
  <si>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</si>
  <si>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</si>
  <si>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</si>
  <si>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</si>
  <si>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</si>
  <si>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</si>
  <si>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</si>
  <si>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</si>
  <si>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</si>
  <si>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</si>
  <si>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</si>
  <si>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</si>
  <si>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</si>
  <si>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</si>
  <si>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</si>
  <si>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</si>
  <si>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</si>
  <si>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</si>
  <si>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</si>
  <si>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</si>
  <si>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</si>
  <si>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</si>
  <si>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</si>
  <si>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</si>
  <si>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</si>
  <si>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</si>
  <si>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</si>
  <si>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</si>
  <si>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</si>
  <si>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</si>
  <si>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</si>
  <si>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</si>
  <si>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</si>
  <si>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</si>
  <si>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</si>
  <si>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</si>
  <si>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</si>
  <si>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</si>
  <si>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</si>
  <si>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</si>
  <si>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</si>
  <si>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</si>
  <si>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</si>
  <si>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</si>
  <si>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</si>
  <si>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</si>
  <si>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</si>
  <si>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</si>
  <si>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</si>
  <si>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</si>
  <si>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</si>
  <si>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</si>
  <si>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</si>
  <si>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</si>
  <si>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</si>
  <si>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</si>
  <si>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</si>
  <si>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</si>
  <si>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</si>
  <si>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</si>
  <si>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</si>
  <si>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</si>
  <si>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</si>
  <si>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</si>
  <si>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</si>
  <si>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</si>
  <si>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</si>
  <si>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</si>
  <si>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</si>
  <si>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</si>
  <si>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</si>
  <si>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</si>
  <si>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</si>
  <si>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</si>
  <si>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</si>
  <si>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</si>
  <si>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</si>
  <si>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</si>
  <si>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</si>
  <si>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</si>
  <si>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</si>
  <si>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</si>
  <si>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</si>
  <si>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</si>
  <si>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</si>
  <si>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</si>
  <si>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</si>
  <si>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</si>
  <si>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</si>
  <si>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</si>
  <si>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Access night issue USF area</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</si>
  <si>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</si>
  <si>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</si>
  <si>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</si>
  <si>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</si>
  <si>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</si>
  <si>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</si>
  <si>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</si>
  <si>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</si>
  <si>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 xml:space="preserve">TT-20251109-01416, waiting separate TT </t>
  </si>
  <si>
    <t>N/A</t>
  </si>
  <si>
    <t xml:space="preserve">EM team moved ETA: 50 min </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</si>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</sst>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5" totalsRowShown="0" headerRowDxfId="157" dataDxfId="156" headerRowBorderDxfId="154" tableBorderDxfId="155" totalsRowBorderDxfId="153">
  <autoFilter ref="A1:CJ4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7" ca="1" si="0">IFERROR(NOW()-F2,"")</f>
        <v>307.96192835648253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45970.910354282409</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45970.910354282409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45970.910354282409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45970.910354282409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45970.910354282409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45970.910354282409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45970.910354282409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45970.910354282409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45970.910354282409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45970.910354282409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45970.910354282409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45970.910354282409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45970.910354282409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45970.910354282409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45970.910354282409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ref="G18:G49" ca="1" si="1">IFERROR(NOW()-F18,"")</f>
        <v>45970.910354282409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45970.910354282409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45970.910354282409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45970.910354282409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45970.910354282409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45970.910354282409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45970.910354282409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45970.910354282409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45970.910354282409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45970.910354282409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45970.910354282409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45970.910354282409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45970.910354282409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45970.910354282409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45970.910354282409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45970.910354282409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45970.910354282409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45970.910354282409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45970.910354282409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45970.910354282409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45970.910354282409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45970.910354282409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45970.910354282409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45970.910354282409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45970.910354282409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45970.910354282409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45970.910354282409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45970.910354282409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45970.910354282409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45970.910354282409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45970.910354282409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45970.910354282409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ref="G50:G81" ca="1" si="2">IFERROR(NOW()-F50,"")</f>
        <v>45970.910354282409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45970.910354282409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45970.910354282409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45970.910354282409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45970.910354282409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45970.910354282409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45970.910354282409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45970.910354282409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45970.910354282409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45970.910354282409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45970.910354282409</v>
      </c>
      <c r="H60" s="111"/>
      <c r="I60" s="109" t="str">
        <f>IFERROR(VLOOKUP(D60,DB!A:F,6,0),"")</f>
        <v/>
      </c>
      <c r="J60" s="109" t="str">
        <f>IFERROR(VLOOKUP(D60,DB!A:G,7,0),"")</f>
        <v/>
      </c>
      <c r="K60" s="113"/>
      <c r="L60" s="114" t="str">
        <f>IFERROR(VLOOKUP(D60,DB!A:I,9,0),"")</f>
        <v/>
      </c>
    </row>
    <row r="61" spans="1:12" ht="15" customHeight="1">
      <c r="A61" s="117"/>
      <c r="B61" s="118" t="str">
        <f>IFERROR(VLOOKUP(D61,DB!A:K,11,0),"")</f>
        <v/>
      </c>
      <c r="C61" s="118"/>
      <c r="D61" s="118"/>
      <c r="E61" s="119"/>
      <c r="F61" s="120"/>
      <c r="G61" s="121">
        <f t="shared" ca="1" si="2"/>
        <v>45970.910354282409</v>
      </c>
      <c r="H61" s="120"/>
      <c r="I61" s="118" t="str">
        <f>IFERROR(VLOOKUP(D61,DB!A:F,6,0),"")</f>
        <v/>
      </c>
      <c r="J61" s="118" t="str">
        <f>IFERROR(VLOOKUP(D61,DB!A:G,7,0),"")</f>
        <v/>
      </c>
      <c r="K61" s="122"/>
      <c r="L61" s="123" t="str">
        <f>IFERROR(VLOOKUP(D61,DB!A:I,9,0),"")</f>
        <v/>
      </c>
    </row>
  </sheetData>
  <customSheetViews>
    <customSheetView guid="{F6042A99-DD27-4453-835D-0834D95730CC}" filter="1" showAutoFilter="1">
      <pageMargins left="0" right="0" top="0" bottom="0" header="0" footer="0"/>
      <autoFilter ref="B1:M1" xr:uid="{AC4B3E2C-365B-46AE-85CC-4847CD87E780}"/>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6" ca="1" si="0">IFERROR(NOW()-F3,"-")</f>
        <v>145.9105163194472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45970.910354282409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45970.910354282409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45970.910354282409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ref="G7:G38" ca="1" si="1">IFERROR(NOW()-F7,"-")</f>
        <v>45970.910354282409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45970.910354282409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45970.910354282409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45970.910354282409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45970.910354282409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45970.910354282409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45970.910354282409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45970.910354282409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45970.910354282409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45970.910354282409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45970.910354282409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45970.910354282409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45970.910354282409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45970.910354282409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45970.910354282409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45970.910354282409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45970.910354282409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45970.910354282409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45970.910354282409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45970.910354282409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45970.910354282409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45970.910354282409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45970.910354282409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45970.910354282409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45970.910354282409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45970.910354282409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45970.910354282409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45970.910354282409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45970.910354282409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45970.910354282409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45970.910354282409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45970.910354282409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ref="G39:G70" ca="1" si="2">IFERROR(NOW()-F39,"-")</f>
        <v>45970.910354282409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45970.910354282409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45970.910354282409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45970.910354282409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45970.910354282409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45970.910354282409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27"/>
      <c r="B45" s="128" t="str">
        <f>IFERROR(VLOOKUP(D45,DB!A:K,11,0),"")</f>
        <v/>
      </c>
      <c r="C45" s="128"/>
      <c r="D45" s="128"/>
      <c r="E45" s="129"/>
      <c r="F45" s="130"/>
      <c r="G45" s="131">
        <f t="shared" ca="1" si="2"/>
        <v>45970.910354282409</v>
      </c>
      <c r="H45" s="130"/>
      <c r="I45" s="128" t="str">
        <f>IFERROR(VLOOKUP(D45,DB!A:F,6,0),"")</f>
        <v/>
      </c>
      <c r="J45" s="128" t="str">
        <f>IFERROR(VLOOKUP(D45,DB!A:G,7,0),"")</f>
        <v/>
      </c>
      <c r="K45" s="132"/>
      <c r="L45" s="128" t="str">
        <f>IFERROR(VLOOKUP(D45,DB!A:I,9,0),"")</f>
        <v/>
      </c>
      <c r="M45" s="128"/>
      <c r="N45" s="128"/>
      <c r="O45" s="128"/>
      <c r="P45" s="128"/>
      <c r="Q45" s="128"/>
      <c r="R45" s="128"/>
      <c r="S45" s="128"/>
      <c r="T45" s="128"/>
      <c r="U45" s="128"/>
      <c r="V45" s="128"/>
      <c r="W45" s="128"/>
      <c r="X45" s="128"/>
      <c r="Y45" s="128"/>
      <c r="Z45" s="128"/>
      <c r="AA45" s="128"/>
      <c r="AB45" s="128"/>
      <c r="AC45" s="128"/>
      <c r="AD45" s="128"/>
      <c r="AE45" s="128"/>
      <c r="AF45" s="128"/>
      <c r="AG45" s="128"/>
      <c r="AH45" s="128"/>
      <c r="AI45" s="128"/>
      <c r="AJ45" s="128"/>
      <c r="AK45" s="128"/>
      <c r="AL45" s="128"/>
      <c r="AM45" s="128"/>
      <c r="AN45" s="128"/>
      <c r="AO45" s="128"/>
      <c r="AP45" s="128"/>
      <c r="AQ45" s="128"/>
      <c r="AR45" s="128"/>
      <c r="AS45" s="128"/>
      <c r="AT45" s="128"/>
      <c r="AU45" s="128"/>
      <c r="AV45" s="128"/>
      <c r="AW45" s="128"/>
      <c r="AX45" s="128"/>
      <c r="AY45" s="128"/>
      <c r="AZ45" s="128"/>
      <c r="BA45" s="128"/>
      <c r="BB45" s="128"/>
      <c r="BC45" s="128"/>
      <c r="BD45" s="128"/>
      <c r="BE45" s="128"/>
      <c r="BF45" s="128"/>
      <c r="BG45" s="128"/>
      <c r="BH45" s="128"/>
      <c r="BI45" s="128"/>
      <c r="BJ45" s="128"/>
      <c r="BK45" s="128"/>
      <c r="BL45" s="128"/>
      <c r="BM45" s="128"/>
      <c r="BN45" s="128"/>
      <c r="BO45" s="128"/>
      <c r="BP45" s="128"/>
      <c r="BQ45" s="128"/>
      <c r="BR45" s="128"/>
      <c r="BS45" s="128"/>
      <c r="BT45" s="128"/>
      <c r="BU45" s="128"/>
      <c r="BV45" s="128"/>
      <c r="BW45" s="128"/>
      <c r="BX45" s="128"/>
      <c r="BY45" s="128"/>
      <c r="BZ45" s="128"/>
      <c r="CA45" s="128"/>
      <c r="CB45" s="128"/>
      <c r="CC45" s="128"/>
      <c r="CD45" s="128"/>
      <c r="CE45" s="128"/>
      <c r="CF45" s="128"/>
      <c r="CG45" s="128"/>
      <c r="CH45" s="128"/>
      <c r="CI45" s="128"/>
      <c r="CJ45" s="133"/>
    </row>
  </sheetData>
  <dataValidations count="2">
    <dataValidation allowBlank="1" showInputMessage="1" showErrorMessage="1" sqref="E1" xr:uid="{4D935161-CDD3-4592-B877-3FB59C99E142}"/>
    <dataValidation type="list" allowBlank="1" showInputMessage="1" showErrorMessage="1" sqref="E3:E4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45970.91035416667</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45970.91035416667</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45970.91035416667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45970.910354282409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45970.910354282409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45970.910354282409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45970.910354282409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45970.910354282409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45970.910354282409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45970.910354282409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45970.910354282409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45970.910354282409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45970.910354282409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45970.910354282409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45970.910354282409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45970.910354282409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45970.910354282409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45970.910354282409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45970.910354282409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45970.910354282409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45970.910354282409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45970.910354282409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45970.910354282409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45970.910354282409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45970.910354282409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45970.910354282409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45970.910354282409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45970.910354282409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45970.910354282409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45970.910354282409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45970.910354282409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45970.910354282409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45970.910354282409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45970.910354282409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45970.910354282409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45970.910354282409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45970.910354282409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45970.910354282409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45970.910354282409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45970.910354282409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45970.910354282409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45970.910354282409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45970.910354282409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45970.910354282409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45970.910354282409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45970.910354282409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45970.910354282409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45970.910354282409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45970.910354282409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45970.910354282409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45970.910354282409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45970.910354282409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45970.910354282409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45970.910354282409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45970.910354282409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45970.910354282409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45970.910354282409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45970.910354282409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45970.910354282409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45970.910354282409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45970.910354282409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45970.910354282409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45970.910354282409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45970.910354282409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45970.910354282409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45970.910354282409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45970.910354282409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45970.910354282409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45970.910354282409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45970.910354282409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45970.910354282409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45970.910354282409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45970.910354282409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45970.910354282409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45970.910354282409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45970.910354282409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45970.910354282409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45970.910354282409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45970.910354282409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45970.910354282409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45970.910354282409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45970.910354282409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45970.910354282409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45970.910354282409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45970.910354282409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45970.910354282409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45970.910354282409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45970.910354282409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45970.910354282409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45970.910354282409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45970.910354282409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45970.910354282409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45970.910354282409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45970.910354282409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45970.910354282409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45970.910354282409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45970.910354282409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45970.910354282409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45970.910354282409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45970.910354282409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45970.910354282409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45970.910354282409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45970.910354282409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45970.910354282409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45970.910354282409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45970.910354282409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45970.910354282409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45970.910354282409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45970.910354282409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45970.910354282409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45970.910354282409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45970.910354282409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45970.910354282409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45970.910354282409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45970.910354282409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45970.910354282409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45970.910354282409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45970.910354282409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45970.910354282409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45970.910354282409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45970.910354282409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45970.910354282409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45970.910354282409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45970.910354282409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45970.910354282409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45970.910354282409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45970.910354282409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45970.910354282409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45970.910354282409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45970.910354282409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45970.910354282409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45970.910354282409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45970.910354282409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45970.910354282409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45970.910354282409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45970.910354282409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45970.910354282409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45970.910354282409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45970.910354282409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45970.910354282409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45970.910354282409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45970.910354282409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45970.910354282409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45970.910354282409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45970.910354282409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45970.910354282409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45970.910354282409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45970.910354282409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45970.910354282409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45970.910354282409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45970.910354282409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45970.910354282409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45970.910354282409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45970.910354282409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45970.910354282409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45970.910354282409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45970.910354282409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45970.910354282409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45970.910354282409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45970.910354282409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45970.910354282409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45970.910354282409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45970.910354282409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45970.910354282409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45970.910354282409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45970.910354282409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45970.910354282409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45970.910354282409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45970.910354282409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45970.910354282409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45970.910354282409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45970.910354282409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45970.910354282409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45970.910354282409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45970.910354282409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45970.910354282409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45970.910354282409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45970.910354282409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45970.910354282409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45970.910354282409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45970.910354282409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45970.910354282409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45970.910354282409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45970.910354282409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45970.910354282409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45970.910354282409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45970.910354282409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45970.910354282409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45970.910354282409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45970.910354282409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45970.910354282409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45970.910354282409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45970.910354282409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45970.910354282409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45970.910354282409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45970.910354282409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45970.910354282409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45970.910354282409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45970.910354282409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45970.910354282409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45970.910354282409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45970.910354282409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45970.910354282409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45970.910354282409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45970.910354282409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45970.910354282409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45970.910354282409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45970.910354282409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45970.910354282409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45970.910354282409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45970.910354282409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45970.910354282409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45970.910354282409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45970.910354282409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45970.910354282409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45970.910354282409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45970.910354282409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45970.910354282409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45970.910354282409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45970.910354282409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45970.910354282409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45970.910354282409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45970.910354282409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45970.910354282409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45970.910354282409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45970.910354282409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45970.910354282409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45970.910354282409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45970.910354282409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45970.910354282409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45970.910354282409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45970.910354282409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45970.910354282409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45970.910354282409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45970.910354282409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45970.910354282409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45970.910354282409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45970.910354282409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45970.910354282409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45970.910354282409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45970.910354282409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45970.910354282409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45970.910354282409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45970.910354282409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45970.910354282409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45970.910354282409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45970.910354282409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45970.910354282409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45970.910354282409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45970.910354282409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45970.910354282409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45970.910354282409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45970.910354282409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45970.910354282409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45970.910354282409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45970.910354282409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45970.910354282409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45970.910354282409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45970.910354282409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45970.910354282409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45970.910354282409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45970.910354282409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45970.910354282409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45970.910354282409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45970.910354282409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45970.910354282409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45970.910354282409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45970.910354282409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45970.910354282409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45970.910354282409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45970.910354282409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45970.910354282409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45970.910354282409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45970.910354282409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45970.910354282409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45970.910354282409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45970.910354282409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45970.910354282409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45970.910354282409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45970.910354282409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45970.910354282409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45970.910354282409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45970.910354282409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45970.910354282409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45970.910354282409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45970.910354282409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45970.910354282409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45970.910354282409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45970.910354282409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45970.910354282409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45970.910354282409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45970.910354282409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45970.910354282409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45970.910354282409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45970.910354282409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45970.910354282409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45970.910354282409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45970.910354282409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45970.910354282409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45970.910354282409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45970.910354282409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45970.910354282409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45970.910354282409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45970.910354282409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45970.910354282409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45970.910354282409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45970.910354282409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45970.910354282409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45970.910354282409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45970.910354282409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45970.910354282409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45970.910354282409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45970.910354282409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45970.910354282409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45970.910354282409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45970.910354282409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45970.910354282409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45970.910354282409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45970.910354282409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45970.910354282409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45970.910354282409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45970.910354282409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45970.910354282409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45970.910354282409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45970.910354282409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45970.910354282409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45970.910354282409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45970.910354282409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45970.910354282409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45970.910354282409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45970.910354282409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45970.910354282409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45970.910354282409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45970.910354282409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45970.910354282409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45970.910354282409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45970.910354282409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45970.910354282409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45970.910354282409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45970.910354282409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45970.910354282409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45970.910354282409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45970.910354282409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45970.910354282409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45970.910354282409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45970.910354282409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45970.910354282409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45970.910354282409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45970.910354282409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45970.910354282409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45970.910354282409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45970.910354282409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45970.910354282409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45970.910354282409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45970.910354282409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45970.910354282409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45970.910354282409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45970.910354282409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45970.910354282409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45970.910354282409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45970.910354282409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45970.910354282409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45970.910354282409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45970.910354282409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45970.910354282409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45970.910354282409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45970.910354282409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45970.910354282409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45970.910354282409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45970.910354282409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45970.910354282409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45970.910354282409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45970.910354282409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45970.910354282409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45970.910354282409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45970.910354282409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45970.910354282409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45970.910354282409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45970.910354282409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45970.910354282409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45970.910354282409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45970.910354282409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45970.910354282409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45970.910354282409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45970.910354282409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45970.910354282409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45970.910354282409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45970.910354282409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45970.910354282409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45970.910354282409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45970.910354282409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45970.910354282409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45970.910354282409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45970.910354282409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45970.910354282409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45970.910354282409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45970.910354282409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45970.910354282409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45970.910354282409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45970.910354282409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45970.910354282409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45970.910354282409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45970.910354282409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45970.910354282409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45970.910354282409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45970.910354282409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45970.910354282409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45970.910354282409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45970.910354282409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45970.910354282409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45970.910354282409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45970.910354282409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45970.910354282409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45970.910354282409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45970.910354282409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45970.910354282409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45970.910354282409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45970.910354282409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45970.910354282409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45970.910354282409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45970.910354282409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45970.910354282409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45970.910354282409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45970.910354282409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45970.910354282409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45970.910354282409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45970.910354282409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45970.910354282409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45970.910354282409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45970.910354282409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45970.910354282409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45970.910354282409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45970.910354282409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45970.910354282409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45970.910354282409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45970.910354282409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45970.910354282409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45970.910354282409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45970.910354282409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45970.910354282409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45970.910354282409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45970.910354282409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45970.910354282409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45970.910354282409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45970.910354282409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45970.910354282409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45970.910354282409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45970.910354282409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45970.910354282409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45970.910354282409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45970.910354282409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45970.910354282409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45970.910354282409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45970.910354282409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45970.910354282409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45970.910354282409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45970.910354282409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45970.910354282409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45970.910354282409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45970.910354282409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45970.910354282409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45970.910354282409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45970.910354282409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45970.910354282409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45970.910354282409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45970.910354282409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45970.910354282409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45970.910354282409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45970.910354282409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45970.910354282409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45970.910354282409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45970.910354282409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45970.910354282409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45970.910354282409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45970.910354282409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45970.910354282409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45970.910354282409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45970.910354282409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45970.910354282409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45970.910354282409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45970.910354282409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45970.910354282409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45970.910354282409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45970.910354282409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45970.910354282409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45970.910354282409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45970.910354282409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45970.910354282409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45970.910354282409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45970.910354282409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45970.910354282409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45970.910354282409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45970.910354282409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45970.910354282409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45970.910354282409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45970.910354282409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45970.910354282409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45970.910354282409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45970.910354282409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45970.910354282409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45970.910354282409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45970.910354282409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45970.910354282409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45970.910354282409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45970.910354282409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45970.910354282409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45970.910354282409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45970.910354282409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45970.910354282409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45970.910354282409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45970.910354282409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45970.910354282409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45970.910354282409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45970.910354282409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45970.910354282409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45970.910354282409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45970.910354282409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45970.910354282409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45970.910354282409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45970.910354282409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45970.910354282409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45970.910354282409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45970.910354282409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45970.910354282409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45970.910354282409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45970.910354282409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45970.910354282409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45970.910354282409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45970.910354282409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45970.910354282409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45970.910354282409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45970.910354282409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45970.910354282409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45970.910354282409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45970.910354282409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45970.910354282409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45970.910354282409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45970.910354282409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45970.910354282409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45970.910354282409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45970.910354282409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45970.910354282409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45970.910354282409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45970.910354282409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45970.910354282409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45970.910354282409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45970.910354282409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45970.910354282409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45970.910354282409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45970.910354282409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45970.910354282409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45970.910354282409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45970.910354282409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45970.910354282409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45970.910354282409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45970.910354282409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45970.910354282409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45970.910354282409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45970.910354282409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45970.910354282409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45970.910354282409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45970.910354282409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45970.910354282409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45970.910354282409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45970.910354282409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45970.910354282409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45970.910354282409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45970.910354282409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45970.910354282409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45970.910354282409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45970.910354282409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45970.910354282409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45970.910354282409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45970.910354282409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45970.910354282409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45970.910354282409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45970.910354282409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45970.910354282409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45970.910354282409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45970.910354282409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45970.910354282409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45970.910354282409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45970.910354282409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45970.910354282409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45970.910354282409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45970.910354282409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45970.910354282409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45970.910354282409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45970.910354282409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45970.910354282409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45970.910354282409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45970.910354282409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45970.910354282409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45970.910354282409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45970.910354282409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45970.910354282409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45970.910354282409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45970.910354282409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45970.910354282409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45970.910354282409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45970.910354282409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45970.910354282409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45970.910354282409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45970.910354282409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45970.910354282409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45970.910354282409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45970.910354282409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45970.910354282409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45970.910354282409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45970.910354282409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45970.910354282409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45970.910354282409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45970.910354282409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45970.910354282409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45970.910354282409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45970.910354282409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45970.910354282409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45970.910354282409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45970.910354282409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45970.910354282409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45970.910354282409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45970.910354282409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45970.910354282409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45970.910354282409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45970.910354282409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45970.910354282409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45970.910354282409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45970.910354282409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45970.910354282409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45970.910354282409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45970.910354282409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45970.910354282409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45970.910354282409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45970.910354282409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45970.910354282409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45970.910354282409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45970.910354282409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45970.910354282409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45970.910354282409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45970.910354282409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45970.910354282409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45970.910354282409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45970.910354282409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45970.910354282409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45970.910354282409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45970.910354282409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45970.910354282409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45970.910354282409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45970.910354282409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45970.910354282409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45970.910354282409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45970.910354282409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45970.910354282409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45970.910354282409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45970.910354282409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45970.910354282409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45970.910354282409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45970.910354282409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45970.910354282409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45970.910354282409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45970.910354282409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45970.910354282409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45970.910354282409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45970.910354282409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45970.910354282409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45970.910354282409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45970.910354282409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45970.910354282409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45970.910354282409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45970.910354282409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45970.910354282409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45970.910354282409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45970.910354282409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45970.910354282409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45970.910354282409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45970.910354282409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45970.910354282409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45970.910354282409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45970.910354282409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45970.910354282409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45970.910354282409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45970.910354282409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45970.910354282409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45970.910354282409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45970.910354282409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45970.910354282409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45970.910354282409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45970.910354282409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45970.910354282409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45970.910354282409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45970.910354282409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45970.910354282409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45970.910354282409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45970.910354282409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45970.910354282409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45970.910354282409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45970.910354282409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45970.910354282409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45970.910354282409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45970.910354282409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45970.910354282409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45970.910354282409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45970.910354282409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45970.910354282409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45970.910354282409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45970.910354282409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45970.910354282409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45970.910354282409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45970.910354282409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45970.910354282409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45970.910354282409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45970.910354282409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45970.910354282409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45970.910354282409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45970.910354282409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45970.910354282409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45970.910354282409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45970.910354282409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45970.910354282409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45970.910354282409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45970.910354282409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45970.910354282409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45970.910354282409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45970.910354282409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45970.910354282409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45970.910354282409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45970.910354282409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45970.910354282409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45970.910354282409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45970.910354282409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45970.910354282409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45970.910354282409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45970.910354282409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45970.910354282409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45970.910354282409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45970.910354282409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45970.910354282409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45970.910354282409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45970.910354282409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45970.910354282409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45970.910354282409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45970.910354282409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45970.910354282409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45970.910354282409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45970.910354282409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45970.910354282409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45970.910354282409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45970.910354282409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45970.910354282409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45970.910354282409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45970.910354282409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45970.910354282409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45970.910354282409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45970.910354282409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45970.910354282409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45970.910354282409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45970.910354282409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45970.910354282409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45970.910354282409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45970.910354282409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45970.910354282409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45970.910354282409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45970.910354282409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45970.910354282409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45970.910354282409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45970.910354282409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45970.910354282409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45970.910354282409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45970.910354282409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45970.910354282409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45970.910354282409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45970.910354282409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45970.910354282409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45970.910354282409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45970.910354282409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45970.910354282409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45970.910354282409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45970.910354282409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45970.910354282409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45970.910354282409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45970.910354282409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45970.910354282409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45970.910354282409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45970.910354282409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45970.910354282409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45970.910354282409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45970.910354282409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45970.910354282409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45970.910354282409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45970.910354282409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45970.910354282409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45970.910354282409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45970.910354282409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45970.910354282409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45970.910354282409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45970.910354282409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45970.910354282409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45970.910354282409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45970.910354282409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45970.910354282409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45970.910354282409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45970.910354282409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45970.910354282409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45970.910354282409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45970.910354282409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45970.910354282409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45970.910354282409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45970.910354282409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45970.910354282409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45970.910354282409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45970.910354282409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45970.910354282409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45970.910354282409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45970.910354282409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45970.910354282409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45970.910354282409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45970.910354282409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45970.910354282409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45970.910354282409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45970.910354282409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45970.910354282409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45970.910354282409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45970.910354282409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45970.910354282409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45970.910354282409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45970.910354282409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45970.910354282409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45970.910354282409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45970.910354282409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45970.910354282409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45970.910354282409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45970.910354282409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45970.910354282409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45970.910354282409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45970.910354282409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45970.910354282409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45970.910354282409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45970.910354282409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45970.910354282409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45970.910354282409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45970.910354282409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45970.910354282409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45970.910354282409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45970.910354282409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45970.910354282409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45970.910354282409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45970.910354282409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45970.910354282409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45970.910354282409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45970.910354282409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45970.910354282409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45970.910354282409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45970.910354282409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45970.910354282409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45970.910354282409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45970.910354282409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45970.910354282409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45970.910354282409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45970.910354282409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45970.910354282409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45970.910354282409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45970.910354282409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45970.910354282409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45970.910354282409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45970.910354282409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45970.910354282409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45970.910354282409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45970.910354282409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45970.910354282409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45970.910354282409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45970.910354282409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45970.910354282409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45970.910354282409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45970.910354282409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45970.910354282409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45970.910354282409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45970.910354282409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45970.910354282409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45970.910354282409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45970.910354282409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45970.910354282409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45970.910354282409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45970.910354282409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45970.910354282409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45970.910354282409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45970.910354282409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45970.910354282409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45970.910354282409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45970.910354282409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45970.910354282409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45970.910354282409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45970.910354282409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45970.910354282409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45970.910354282409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45970.910354282409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45970.910354282409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45970.910354282409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45970.910354282409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45970.910354282409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45970.910354282409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45970.910354282409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45970.910354282409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45970.910354282409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45970.910354282409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45970.910354282409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45970.910354282409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45970.910354282409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45970.910354282409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45970.910354282409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45970.910354282409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45970.910354282409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45970.910354282409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45970.910354282409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45970.910354282409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45970.910354282409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45970.910354282409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45970.910354282409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45970.910354282409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45970.910354282409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45970.910354282409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45970.910354282409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45970.910354282409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45970.910354282409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45970.910354282409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45970.910354282409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45970.910354282409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45970.910354282409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45970.910354282409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45970.910354282409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45970.910354282409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45970.910354282409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45970.910354282409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45970.910354282409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45970.910354282409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45970.910354282409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45970.910354282409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45970.910354282409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45970.910354282409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45970.910354282409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45970.910354282409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45970.910354282409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45970.910354282409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45970.910354282409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45970.910354282409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45970.910354282409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45970.910354282409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45970.910354282409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45970.910354282409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45970.910354282409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45970.910354282409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45970.910354282409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45970.910354282409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45970.910354282409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45970.910354282409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45970.910354282409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45970.910354282409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45970.910354282409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45970.910354282409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45970.910354282409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45970.910354282409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45970.910354282409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45970.910354282409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45970.910354282409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45970.910354282409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45970.910354282409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45970.910354282409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45970.910354282409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45970.910354282409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45970.910354282409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45970.910354282409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45970.910354282409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45970.910354282409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45970.910354282409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45970.910354282409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45970.910354282409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45970.910354282409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45970.910354282409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45970.910354282409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45970.910354282409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45970.910354282409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45970.910354282409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45970.910354282409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45970.910354282409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45970.910354282409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45970.910354282409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45970.910354282409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45970.910354282409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45970.910354282409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45970.910354282409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45970.910354282409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45970.910354282409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45970.910354282409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45970.910354282409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45970.910354282409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45970.910354282409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45970.910354282409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45970.910354282409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45970.910354282409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45970.910354282409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45970.910354282409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45970.910354282409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45970.910354282409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45970.910354282409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45970.910354282409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45970.910354282409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45970.910354282409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45970.910354282409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45970.910354282409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45970.910354282409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45970.910354282409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45970.910354282409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45970.910354282409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45970.910354282409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45970.910354282409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45970.910354282409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45970.910354282409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45970.910354282409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45970.910354282409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45970.910354282409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45970.910354282409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45970.910354282409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45970.910354282409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45970.910354282409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45970.910354282409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45970.910354282409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45970.910354282409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45970.910354282409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45970.910354282409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45970.910354282409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45970.910354282409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45970.910354282409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45970.910354282409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45970.910354282409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45970.910354282409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45970.910354282409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45970.910354282409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45970.910354282409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45970.910354282409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45970.910354282409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45970.910354282409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45970.910354282409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45970.910354282409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45970.910354282409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45970.910354282409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45970.910354282409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45970.910354282409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45970.910354282409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45970.910354282409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45970.910354282409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45970.910354282409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45970.910354282409</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267.42963668981247</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3" ca="1" si="1">IFERROR(NOW()-F3,"")</f>
        <v>0.11104872685245937</v>
      </c>
      <c r="H3" s="96">
        <v>45970.793634259258</v>
      </c>
      <c r="I3" s="135" t="str">
        <f>IFERROR(VLOOKUP(D3,DB!A:F,6,0),"")</f>
        <v>Generator-SG</v>
      </c>
      <c r="J3" s="135" t="str">
        <f>IFERROR(VLOOKUP(D3,DB!A:G,7,0),"")</f>
        <v>Dead</v>
      </c>
      <c r="K3" s="98" t="s">
        <v>39108</v>
      </c>
      <c r="L3" s="92" t="str">
        <f>IFERROR(VLOOKUP(D3,DB!A:I,9,0),"")</f>
        <v>Latis</v>
      </c>
    </row>
    <row r="4" spans="1:16" ht="15" customHeight="1">
      <c r="A4" s="135"/>
      <c r="B4" s="135" t="str">
        <f>IFERROR(VLOOKUP(D4,DB!A:K,11,0),"")</f>
        <v/>
      </c>
      <c r="C4" s="94"/>
      <c r="D4" s="92"/>
      <c r="E4" s="95"/>
      <c r="F4" s="96"/>
      <c r="G4" s="136">
        <f t="shared" ca="1" si="1"/>
        <v>45970.910354282409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1"/>
        <v>45970.910354282409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136">
        <f t="shared" ca="1" si="1"/>
        <v>45970.910354282409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45970.910354282409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45970.910354282409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45970.910354282409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45970.910354282409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45970.910354282409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45970.91035416667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45970.91035416667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45970.91035416667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45970.91035416667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45970.910354282409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45970.910354282409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45970.910354282409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45970.910354282409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45970.910354282409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45970.910354282409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45970.910354282409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45970.910354282409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ref="G24:G55" ca="1" si="2">IFERROR(NOW()-F24,"")</f>
        <v>45970.910354282409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2"/>
        <v>45970.910354282409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2"/>
        <v>45970.910354282409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2"/>
        <v>45970.910354282409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45970.910354282409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45970.910354282409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45970.910354282409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45970.910354282409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45970.910354282409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45970.910354282409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45970.910354282409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45970.910354282409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45970.910354282409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45970.910354282409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45970.910354282409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45970.910354282409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45970.910354282409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45970.910354282409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45970.910354282409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45970.910354282409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45970.910354282409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45970.910354282409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45970.910354282409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45970.910354282409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45970.910354282409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45970.910354282409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45970.910354282409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45970.910354282409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45970.910354282409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45970.910354282409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45970.910354282409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45970.910354282409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ref="G56:G87" ca="1" si="3">IFERROR(NOW()-F56,"")</f>
        <v>45970.910354282409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3"/>
        <v>45970.910354282409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3"/>
        <v>45970.910354282409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3"/>
        <v>45970.910354282409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45970.910354282409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45970.910354282409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45970.910354282409</v>
      </c>
      <c r="H62" s="96"/>
      <c r="I62" s="135" t="str">
        <f>IFERROR(VLOOKUP(D62,DB!A:F,6,0),"")</f>
        <v/>
      </c>
      <c r="J62" s="135" t="str">
        <f>IFERROR(VLOOKUP(D62,DB!A:G,7,0),"")</f>
        <v/>
      </c>
      <c r="K62" s="98"/>
      <c r="L62" s="92" t="str">
        <f>IFERROR(VLOOKUP(D62,DB!A:I,9,0),"")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39109</v>
      </c>
      <c r="B2" s="37" t="str">
        <f>IFERROR(VLOOKUP(D2,DB!A:K,11,0),"")</f>
        <v>R5</v>
      </c>
      <c r="C2" s="37">
        <v>3</v>
      </c>
      <c r="D2" s="107" t="s">
        <v>36011</v>
      </c>
      <c r="E2" s="37" t="s">
        <v>39021</v>
      </c>
      <c r="F2" s="38">
        <v>45891.832060185188</v>
      </c>
      <c r="G2" s="116">
        <f ca="1">IFERROR(NOW()-F2,"")</f>
        <v>79.078294097220351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44.721476967592025</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50" ca="1" si="1">IFERROR(NOW()-F4,"")</f>
        <v>22.249243171296257</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ht="30.75">
      <c r="A6" s="124" t="s">
        <v>39117</v>
      </c>
      <c r="B6" s="124" t="str">
        <f>IFERROR(VLOOKUP(D6,DB!A:K,11,0),"")</f>
        <v>R5</v>
      </c>
      <c r="C6" s="124">
        <v>1</v>
      </c>
      <c r="D6" s="124" t="s">
        <v>38341</v>
      </c>
      <c r="E6" s="124" t="s">
        <v>39021</v>
      </c>
      <c r="F6" s="125" t="s">
        <v>39118</v>
      </c>
      <c r="G6" s="126" t="str">
        <f t="shared" ca="1" si="1"/>
        <v/>
      </c>
      <c r="H6" s="125">
        <v>45970.859131944446</v>
      </c>
      <c r="I6" s="124" t="str">
        <f>IFERROR(VLOOKUP(D6,DB!A:F,6,0),"")</f>
        <v>SCECO</v>
      </c>
      <c r="J6" s="124" t="str">
        <f>IFERROR(VLOOKUP(D6,DB!A:G,7,0),"")</f>
        <v>Haj Removal</v>
      </c>
      <c r="K6" s="124" t="s">
        <v>39119</v>
      </c>
      <c r="L6" s="124" t="str">
        <f>IFERROR(VLOOKUP(D6,DB!A:I,9,0),"")</f>
        <v>Latis</v>
      </c>
    </row>
    <row r="7" spans="1:13">
      <c r="A7" s="124"/>
      <c r="B7" s="124" t="str">
        <f>IFERROR(VLOOKUP(D7,DB!A:K,11,0),"")</f>
        <v/>
      </c>
      <c r="C7" s="124"/>
      <c r="D7" s="124"/>
      <c r="E7" s="124"/>
      <c r="F7" s="125"/>
      <c r="G7" s="126">
        <f t="shared" ca="1" si="1"/>
        <v>45970.910354282409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45970.910354282409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45970.910354282409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45970.910354282409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45970.910354282409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45970.910354282409</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45970.910354282409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45970.910354282409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45970.910354282409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45970.910354282409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45970.910354282409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45970.910354282409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45970.910354282409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45970.910354282409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45970.910354282409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45970.910354282409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45970.910354282409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45970.910354282409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45970.910354282409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45970.910354282409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45970.910354282409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45970.910354282409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45970.910354282409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45970.910354282409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45970.910354282409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45970.910354282409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45970.910354282409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45970.910354282409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45970.910354282409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45970.910354282409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45970.910354282409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45970.910354282409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45970.910354282409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45970.910354282409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45970.910354282409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45970.910354282409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45970.910354282409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45970.910354282409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45970.910354282409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45970.910354282409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45970.910354282409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45970.910354282409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45970.910354282409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45970.910354282409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45970.910354282409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45970.910354282409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45970.910354282409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45970.910354282409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45970.910354282409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45970.910354282409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45970.910354282409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45970.910354282409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45970.910354282409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45970.910354282409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45970.910354282409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45970.910354282409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45970.910354282409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45970.910354282409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45970.910354282409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45970.910354282409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45970.910354282409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45970.910354282409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45970.910354282409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45970.910354282409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45970.910354282409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45970.910354282409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45970.910354282409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45970.910354282409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45970.910354282409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45970.910354282409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45970.910354282409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45970.910354282409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45970.910354282409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45970.910354282409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45970.910354282409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45970.910354282409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45970.910354282409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45970.910354282409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45970.910354282409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45970.910354282409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45970.910354282409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45970.910354282409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45970.910354282409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45970.910354282409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45970.910354282409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45970.910354282409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45970.910354282409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45970.910354282409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45970.910354282409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45970.910354282409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45970.910354282409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45970.910354282409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45970.910354282409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45970.910354282409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45970.910354282409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45970.910354282409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45970.910354282409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45970.910354282409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45970.910354282409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45970.910354282409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45970.910354282409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45970.910354282409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45970.910354282409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45970.910354282409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45970.910354282409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45970.910354282409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45970.910354282409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45970.910354282409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45970.910354282409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45970.910354282409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45970.910354282409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45970.910354282409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45970.910354282409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45970.910354282409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45970.910354282409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45970.910354282409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45970.910354282409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45970.910354282409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45970.910354282409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45970.910354282409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45970.910354282409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45970.910354282409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45970.910354282409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45970.910354282409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45970.910354282409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45970.910354282409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45970.910354282409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45970.910354282409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45970.910354282409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45970.910354282409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45970.910354282409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45970.910354282409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45970.910354282409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45970.910354282409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45970.910354282409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45970.910354282409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45970.910354282409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45970.910354282409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45970.910354282409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45970.910354282409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45970.910354282409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45970.910354282409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45970.910354282409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45970.910354282409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45970.910354282409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45970.910354282409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45970.910354282409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45970.910354282409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45970.910354282409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45970.910354282409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45970.910354282409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45970.910354282409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45970.910354282409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45970.910354282409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45970.910354282409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45970.910354282409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45970.910354282409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45970.910354282409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45970.910354282409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45970.910354282409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45970.910354282409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45970.910354282409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45970.910354282409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45970.910354282409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45970.910354282409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45970.910354282409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45970.910354282409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45970.910354282409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45970.910354282409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45970.910354282409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45970.910354282409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45970.910354282409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45970.910354282409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45970.910354282409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45970.910354282409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45970.910354282409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45970.910354282409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45970.910354282409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45970.910354282409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45970.910354282409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45970.910354282409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45970.910354282409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45970.910354282409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45970.910354282409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45970.910354282409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45970.910354282409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45970.910354282409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45970.910354282409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45970.910354282409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45970.910354282409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45970.910354282409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45970.910354282409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45970.910354282409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45970.910354282409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45970.910354282409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45970.910354282409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45970.910354282409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45970.910354282409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45970.910354282409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45970.910354282409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45970.910354282409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45970.910354282409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45970.910354282409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45970.910354282409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45970.910354282409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45970.910354282409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45970.910354282409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45970.910354282409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45970.910354282409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45970.910354282409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45970.910354282409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45970.910354282409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45970.910354282409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45970.910354282409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45970.910354282409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45970.910354282409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45970.910354282409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45970.910354282409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45970.910354282409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45970.910354282409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45970.910354282409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45970.910354282409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45970.910354282409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45970.910354282409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45970.910354282409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45970.910354282409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45970.910354282409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45970.910354282409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45970.910354282409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45970.910354282409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45970.910354282409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45970.910354282409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45970.910354282409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45970.910354282409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45970.910354282409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45970.910354282409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45970.910354282409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45970.910354282409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45970.910354282409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45970.910354282409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45970.910354282409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45970.910354282409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45970.910354282409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45970.910354282409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45970.910354282409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45970.910354282409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45970.910354282409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45970.910354282409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45970.910354282409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45970.910354282409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45970.910354282409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45970.910354282409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45970.910354282409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45970.910354282409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45970.910354282409</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tabSelected="1"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39120</v>
      </c>
      <c r="B2" s="155" t="str">
        <f>IFERROR(VLOOKUP(D2,DB!A:K,11,0),"")</f>
        <v>R6</v>
      </c>
      <c r="C2" s="156">
        <v>1</v>
      </c>
      <c r="D2" s="155" t="s">
        <v>35650</v>
      </c>
      <c r="E2" s="153" t="s">
        <v>39021</v>
      </c>
      <c r="F2" s="157">
        <v>45970.686331018522</v>
      </c>
      <c r="G2" s="158">
        <f t="shared" ref="G2:G13" ca="1" si="0">IFERROR(NOW()-F2,"-")</f>
        <v>0.22402314814826241</v>
      </c>
      <c r="H2" s="157">
        <v>45970.68136574074</v>
      </c>
      <c r="I2" s="155" t="str">
        <f>IFERROR(VLOOKUP(D2,DB!A:F,6,0),"")</f>
        <v>Generator-SG</v>
      </c>
      <c r="J2" s="155" t="str">
        <f>IFERROR(VLOOKUP(D2,DB!A:G,7,0),"")</f>
        <v>Dead</v>
      </c>
      <c r="K2" s="159" t="s">
        <v>39121</v>
      </c>
      <c r="L2" s="155" t="str">
        <f>IFERROR(VLOOKUP(D2,DB!A:I,9,0),"")</f>
        <v>Latis</v>
      </c>
    </row>
    <row r="3" spans="1:16382" ht="31.5" customHeight="1">
      <c r="A3" s="141"/>
      <c r="B3" s="142" t="str">
        <f>IFERROR(VLOOKUP(D3,DB!A:K,11,0),"")</f>
        <v/>
      </c>
      <c r="C3" s="143"/>
      <c r="D3" s="142"/>
      <c r="E3" s="124"/>
      <c r="F3" s="144"/>
      <c r="G3" s="105">
        <f t="shared" ca="1" si="0"/>
        <v>45970.91035416667</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45970.91035416667</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45970.91035416667</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45970.91035416667</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45970.91035416667</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45970.91035416667</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45970.91035416667</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45970.91035416667</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45970.91035416667</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45970.91035416667</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45970.91035416667</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45970.91035416667</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45970.91035416667</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45970.91035416667</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45970.91035416667</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45970.91035416667</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45970.91035416667</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45970.91035416667</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45970.91035416667</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45970.91035416667</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45970.91035416667</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45970.91035416667</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45970.91035416667</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45970.91035416667</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45970.91035416667</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45970.91035416667</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45970.91035416667</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45970.91035416667</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45970.91035416667</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45970.91035416667</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45970.91035416667</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45970.91035416667</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45970.91035416667</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45970.91035416667</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45970.91035416667</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45970.91035416667</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45970.91035416667</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45970.91035416667</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45970.91035416667</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45970.91035416667</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45970.91035416667</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45970.91035416667</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45970.91035416667</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45970.91035416667</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45970.91035416667</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45970.91035416667</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45970.91035416667</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45970.91035416667</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45970.91035416667</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45970.91035416667</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45970.91035416667</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45970.91035416667</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45970.91035416667</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45970.91035416667</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45970.91035416667</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45970.91035416667</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45970.91035416667</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45970.91035416667</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45970.91035416667</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45970.91035416667</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45970.91035416667</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45970.91035416667</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45970.91035416667</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45970.91035416667</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45970.91035416667</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45970.91035416667</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45970.91035416667</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45970.91035416667</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45970.91035416667</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45970.91035416667</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45970.91035416667</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45970.91035416667</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45970.91035416667</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45970.91035416667</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45970.91035416667</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45970.91035416667</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45970.91035416667</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45970.91035416667</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45970.91035416667</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45970.91035416667</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45970.91035416667</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45970.91035416667</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45970.91035416667</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45970.91035416667</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45970.91035416667</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45970.91035416667</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45970.91035416667</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45970.91035416667</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45970.91035416667</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45970.91035416667</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45970.91035416667</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45970.91035416667</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45970.91035416667</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45970.91035416667</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45970.91035416667</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45970.91035416667</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45970.91035416667</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45970.91035416667</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45970.91035416667</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45970.91035416667</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45970.91035416667</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45970.91035416667</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45970.91035416667</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45970.91035416667</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45970.91035416667</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45970.91035416667</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45970.91035416667</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45970.91035416667</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45970.91035416667</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45970.91035416667</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45970.91035416667</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45970.91035416667</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45970.91035416667</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45970.91035416667</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45970.91035416667</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45970.91035416667</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45970.91035416667</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45970.91035416667</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45970.91035416667</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45970.91035416667</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45970.91035416667</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45970.91035416667</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45970.91035416667</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45970.91035416667</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45970.91035416667</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45970.91035416667</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45970.91035416667</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45970.91035416667</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45970.91035416667</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45970.91035416667</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45970.91035416667</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45970.91035416667</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45970.91035416667</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45970.91035416667</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45970.91035416667</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45970.91035416667</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45970.91035416667</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45970.91035416667</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45970.91035416667</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45970.91035416667</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45970.91035416667</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45970.91035416667</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45970.91035416667</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45970.91035416667</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45970.91035416667</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45970.91035416667</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45970.91035416667</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45970.91035416667</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45970.91035416667</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45970.91035416667</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45970.91035416667</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45970.91035416667</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45970.91035416667</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45970.91035416667</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45970.91035416667</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45970.91035416667</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45970.91035416667</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45970.91035416667</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45970.91035416667</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45970.91035416667</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45970.91035416667</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45970.91035416667</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45970.91035416667</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45970.91035416667</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45970.91035416667</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45970.91035416667</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45970.91035416667</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45970.91035416667</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45970.91035416667</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45970.91035416667</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45970.91035416667</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45970.91035416667</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45970.91035416667</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2025-11-09T18:51:13Z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